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EI 3 этапа" sheetId="1" r:id="rId1"/>
  </sheets>
  <definedNames>
    <definedName name="_xlnm.Print_Titles" localSheetId="0">'CEI 3 этапа'!$8:$11</definedName>
    <definedName name="_xlnm.Print_Area" localSheetId="0">'CEI 3 этапа'!$A$2:$V$59</definedName>
  </definedNames>
  <calcPr fullCalcOnLoad="1"/>
</workbook>
</file>

<file path=xl/sharedStrings.xml><?xml version="1.0" encoding="utf-8"?>
<sst xmlns="http://schemas.openxmlformats.org/spreadsheetml/2006/main" count="147" uniqueCount="82">
  <si>
    <t>Place</t>
  </si>
  <si>
    <t>Rider_ID</t>
  </si>
  <si>
    <t>Horse_ID</t>
  </si>
  <si>
    <t>SPh</t>
  </si>
  <si>
    <t>SAver</t>
  </si>
  <si>
    <t>TTime</t>
  </si>
  <si>
    <t>INTERNATIONAL COMPETITION</t>
  </si>
  <si>
    <t>Endurance</t>
  </si>
  <si>
    <t>FINAL RESULTS</t>
  </si>
  <si>
    <t>CEI1* 80 km</t>
  </si>
  <si>
    <t>Leningrad region, IstoK</t>
  </si>
  <si>
    <r>
      <t xml:space="preserve">Place
</t>
    </r>
    <r>
      <rPr>
        <sz val="9"/>
        <rFont val="Verdana"/>
        <family val="2"/>
      </rPr>
      <t>Место</t>
    </r>
  </si>
  <si>
    <r>
      <t xml:space="preserve">Show №
</t>
    </r>
    <r>
      <rPr>
        <sz val="9"/>
        <rFont val="Verdana"/>
        <family val="2"/>
      </rPr>
      <t>Стартовый №</t>
    </r>
  </si>
  <si>
    <r>
      <t xml:space="preserve">Rider's Full Nane
</t>
    </r>
    <r>
      <rPr>
        <sz val="9"/>
        <rFont val="Verdana"/>
        <family val="2"/>
      </rPr>
      <t xml:space="preserve"> Всадник</t>
    </r>
  </si>
  <si>
    <r>
      <t xml:space="preserve">Nationality
</t>
    </r>
    <r>
      <rPr>
        <sz val="9"/>
        <rFont val="Verdana"/>
        <family val="2"/>
      </rPr>
      <t>Национальность</t>
    </r>
  </si>
  <si>
    <r>
      <t xml:space="preserve">FEI (ID) Number
</t>
    </r>
    <r>
      <rPr>
        <sz val="9"/>
        <rFont val="Verdana"/>
        <family val="2"/>
      </rPr>
      <t>Рег.№ FEI</t>
    </r>
  </si>
  <si>
    <r>
      <t xml:space="preserve">Horse's Name
</t>
    </r>
    <r>
      <rPr>
        <sz val="9"/>
        <rFont val="Verdana"/>
        <family val="2"/>
      </rPr>
      <t>Лошадь</t>
    </r>
  </si>
  <si>
    <r>
      <t xml:space="preserve">FEI Passport (ID) Number
</t>
    </r>
    <r>
      <rPr>
        <sz val="9"/>
        <rFont val="Verdana"/>
        <family val="2"/>
      </rPr>
      <t>Рег.№ FEI</t>
    </r>
  </si>
  <si>
    <r>
      <t xml:space="preserve">Owner
</t>
    </r>
    <r>
      <rPr>
        <sz val="9"/>
        <rFont val="Verdana"/>
        <family val="2"/>
      </rPr>
      <t>Владелец</t>
    </r>
  </si>
  <si>
    <r>
      <t xml:space="preserve">Sex/Age
</t>
    </r>
    <r>
      <rPr>
        <sz val="9"/>
        <rFont val="Verdana"/>
        <family val="2"/>
      </rPr>
      <t>Пол/г.р.</t>
    </r>
  </si>
  <si>
    <r>
      <t xml:space="preserve">Country of birth
</t>
    </r>
    <r>
      <rPr>
        <sz val="9"/>
        <rFont val="Verdana"/>
        <family val="2"/>
      </rPr>
      <t>Страна рожд.</t>
    </r>
  </si>
  <si>
    <r>
      <t xml:space="preserve">Studbook
</t>
    </r>
    <r>
      <rPr>
        <sz val="9"/>
        <rFont val="Verdana"/>
        <family val="2"/>
      </rPr>
      <t>Порода</t>
    </r>
  </si>
  <si>
    <r>
      <t xml:space="preserve">Phase
</t>
    </r>
    <r>
      <rPr>
        <sz val="9"/>
        <rFont val="Verdana"/>
        <family val="2"/>
      </rPr>
      <t>Этап</t>
    </r>
  </si>
  <si>
    <t>1 Phase:</t>
  </si>
  <si>
    <t>km</t>
  </si>
  <si>
    <t>Hold In</t>
  </si>
  <si>
    <t>Phase</t>
  </si>
  <si>
    <t>Best Condition</t>
  </si>
  <si>
    <r>
      <t xml:space="preserve">Guideline
</t>
    </r>
    <r>
      <rPr>
        <sz val="9"/>
        <rFont val="Verdana"/>
        <family val="2"/>
      </rPr>
      <t>Вып.норматива</t>
    </r>
  </si>
  <si>
    <t>2 Phase:</t>
  </si>
  <si>
    <t>Время отдыха</t>
  </si>
  <si>
    <t>3 Phase:</t>
  </si>
  <si>
    <r>
      <t xml:space="preserve">Start
</t>
    </r>
    <r>
      <rPr>
        <sz val="9"/>
        <rFont val="Verdana"/>
        <family val="2"/>
      </rPr>
      <t>Время
старта</t>
    </r>
  </si>
  <si>
    <r>
      <t xml:space="preserve">Arrival
</t>
    </r>
    <r>
      <rPr>
        <sz val="9"/>
        <rFont val="Verdana"/>
        <family val="2"/>
      </rPr>
      <t>Время
финиша</t>
    </r>
  </si>
  <si>
    <r>
      <t xml:space="preserve">Vet In
</t>
    </r>
    <r>
      <rPr>
        <sz val="9"/>
        <rFont val="Verdana"/>
        <family val="2"/>
      </rPr>
      <t>Вход в
вет.зону</t>
    </r>
  </si>
  <si>
    <r>
      <t xml:space="preserve">In Time
</t>
    </r>
    <r>
      <rPr>
        <sz val="9"/>
        <rFont val="Verdana"/>
        <family val="2"/>
      </rPr>
      <t>Время
восстан.</t>
    </r>
  </si>
  <si>
    <r>
      <t xml:space="preserve">Ride Time
</t>
    </r>
    <r>
      <rPr>
        <sz val="9"/>
        <rFont val="Verdana"/>
        <family val="2"/>
      </rPr>
      <t>Время 
на этапе</t>
    </r>
  </si>
  <si>
    <r>
      <t xml:space="preserve">Phase Speed
</t>
    </r>
    <r>
      <rPr>
        <sz val="9"/>
        <rFont val="Verdana"/>
        <family val="2"/>
      </rPr>
      <t>Скорость
на этапе</t>
    </r>
  </si>
  <si>
    <r>
      <t xml:space="preserve">Average Speed
</t>
    </r>
    <r>
      <rPr>
        <sz val="9"/>
        <rFont val="Verdana"/>
        <family val="2"/>
      </rPr>
      <t>Средняя 
скорость</t>
    </r>
  </si>
  <si>
    <r>
      <t xml:space="preserve">Total Time
</t>
    </r>
    <r>
      <rPr>
        <sz val="9"/>
        <color indexed="8"/>
        <rFont val="Verdana"/>
        <family val="2"/>
      </rPr>
      <t>Общее
время</t>
    </r>
  </si>
  <si>
    <r>
      <t xml:space="preserve">VAHITOVA Alina
</t>
    </r>
    <r>
      <rPr>
        <sz val="9"/>
        <rFont val="Verdana"/>
        <family val="2"/>
      </rPr>
      <t>ВАХИТОВА Алина</t>
    </r>
  </si>
  <si>
    <t>RUS</t>
  </si>
  <si>
    <r>
      <t xml:space="preserve">PARADI
</t>
    </r>
    <r>
      <rPr>
        <sz val="9"/>
        <rFont val="Verdana"/>
        <family val="2"/>
      </rPr>
      <t>ПАРАДИ</t>
    </r>
  </si>
  <si>
    <t>106CO14</t>
  </si>
  <si>
    <t>M/10
К/10</t>
  </si>
  <si>
    <t>Pure Bred Arab
Арабская</t>
  </si>
  <si>
    <t>КМС</t>
  </si>
  <si>
    <r>
      <t xml:space="preserve">PAVLOVSKIY Aleksey
</t>
    </r>
    <r>
      <rPr>
        <sz val="9"/>
        <rFont val="Verdana"/>
        <family val="2"/>
      </rPr>
      <t>ПАВЛОВСКИЙ Алексей</t>
    </r>
  </si>
  <si>
    <r>
      <t xml:space="preserve">REMARKA
</t>
    </r>
    <r>
      <rPr>
        <sz val="9"/>
        <rFont val="Verdana"/>
        <family val="2"/>
      </rPr>
      <t>РЕМАРКА</t>
    </r>
  </si>
  <si>
    <t>106CL61</t>
  </si>
  <si>
    <t>M/11
К/11</t>
  </si>
  <si>
    <t>Halfbred
Полукровная</t>
  </si>
  <si>
    <r>
      <t xml:space="preserve">ARTAROVA Valeria
</t>
    </r>
    <r>
      <rPr>
        <sz val="9"/>
        <rFont val="Verdana"/>
        <family val="2"/>
      </rPr>
      <t>АРТАРОВА Валерия</t>
    </r>
  </si>
  <si>
    <r>
      <t xml:space="preserve">BOMBA
</t>
    </r>
    <r>
      <rPr>
        <sz val="9"/>
        <rFont val="Verdana"/>
        <family val="2"/>
      </rPr>
      <t>БОМБА</t>
    </r>
  </si>
  <si>
    <t>106СО28</t>
  </si>
  <si>
    <r>
      <t xml:space="preserve">KRIBELEVA NATALYA
</t>
    </r>
    <r>
      <rPr>
        <sz val="9"/>
        <rFont val="Verdana"/>
        <family val="2"/>
      </rPr>
      <t>КРИБЕЛЕВА Наталья</t>
    </r>
  </si>
  <si>
    <r>
      <t xml:space="preserve">PARABEL
</t>
    </r>
    <r>
      <rPr>
        <sz val="9"/>
        <rFont val="Verdana"/>
        <family val="2"/>
      </rPr>
      <t>ПАРАБЕЛЬ</t>
    </r>
  </si>
  <si>
    <t>104LW68</t>
  </si>
  <si>
    <t>M/08
К/08</t>
  </si>
  <si>
    <t>Trakenenskaya
Тракененская</t>
  </si>
  <si>
    <t>*</t>
  </si>
  <si>
    <t>I</t>
  </si>
  <si>
    <r>
      <t xml:space="preserve">PUNIN Yuriy
</t>
    </r>
    <r>
      <rPr>
        <sz val="9"/>
        <rFont val="Verdana"/>
        <family val="2"/>
      </rPr>
      <t>ПУНИН Юрий</t>
    </r>
  </si>
  <si>
    <r>
      <t xml:space="preserve">ZAMOROZOK
</t>
    </r>
    <r>
      <rPr>
        <sz val="9"/>
        <rFont val="Verdana"/>
        <family val="2"/>
      </rPr>
      <t>ЗАМОРОЗОК</t>
    </r>
  </si>
  <si>
    <t>105SD81</t>
  </si>
  <si>
    <t>G/04
M/04</t>
  </si>
  <si>
    <t>Donskaya
Донская</t>
  </si>
  <si>
    <r>
      <t xml:space="preserve">MOISEEV Denis
</t>
    </r>
    <r>
      <rPr>
        <sz val="9"/>
        <rFont val="Verdana"/>
        <family val="2"/>
      </rPr>
      <t>МОИСЕЕВ Денис</t>
    </r>
  </si>
  <si>
    <r>
      <t xml:space="preserve">ZERO
</t>
    </r>
    <r>
      <rPr>
        <sz val="9"/>
        <rFont val="Verdana"/>
        <family val="2"/>
      </rPr>
      <t>ЗЕРО</t>
    </r>
  </si>
  <si>
    <t>103MA53</t>
  </si>
  <si>
    <t>Budenovskaya
Буденовская</t>
  </si>
  <si>
    <t>II</t>
  </si>
  <si>
    <t>CEIYJ1* 80 km</t>
  </si>
  <si>
    <r>
      <t xml:space="preserve">FILIPPOV Aleksander
</t>
    </r>
    <r>
      <rPr>
        <sz val="9"/>
        <rFont val="Verdana"/>
        <family val="2"/>
      </rPr>
      <t>ФИЛИППОВ Александр</t>
    </r>
  </si>
  <si>
    <r>
      <t xml:space="preserve">ZOLOTAYA RUS
</t>
    </r>
    <r>
      <rPr>
        <sz val="9"/>
        <rFont val="Verdana"/>
        <family val="2"/>
      </rPr>
      <t>ЗОЛОТАЯ РУСЬ</t>
    </r>
  </si>
  <si>
    <t>106CO18</t>
  </si>
  <si>
    <r>
      <t xml:space="preserve">BOIKOVA Anastasia
</t>
    </r>
    <r>
      <rPr>
        <sz val="9"/>
        <rFont val="Verdana"/>
        <family val="2"/>
      </rPr>
      <t>БОЙКОВА Анастасия</t>
    </r>
  </si>
  <si>
    <r>
      <t xml:space="preserve">MERILEND
</t>
    </r>
    <r>
      <rPr>
        <sz val="9"/>
        <rFont val="Verdana"/>
        <family val="2"/>
      </rPr>
      <t>МЭРИЛЕНД</t>
    </r>
  </si>
  <si>
    <t>106СN15</t>
  </si>
  <si>
    <t>S/06
Ж/06</t>
  </si>
  <si>
    <t>President of Ground Jury:</t>
  </si>
  <si>
    <t>Nechaeva Nadezhda, 4*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</si>
</sst>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h:mm:ss"/>
    <numFmt numFmtId="165" formatCode="[h]:mm:ss;@"/>
  </numFmts>
  <fonts count="52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sz val="14"/>
      <name val="Verdana"/>
      <family val="2"/>
    </font>
    <font>
      <sz val="12"/>
      <name val="Arial"/>
      <family val="2"/>
    </font>
    <font>
      <b/>
      <sz val="9"/>
      <name val="Verdana"/>
      <family val="2"/>
    </font>
    <font>
      <b/>
      <i/>
      <sz val="9"/>
      <name val="Arial Cyr"/>
      <family val="2"/>
    </font>
    <font>
      <sz val="9"/>
      <name val="Verdana"/>
      <family val="2"/>
    </font>
    <font>
      <b/>
      <sz val="10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12"/>
      <name val="Verdana"/>
      <family val="2"/>
    </font>
    <font>
      <sz val="9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54" applyFont="1" applyAlignment="1" applyProtection="1">
      <alignment vertical="center"/>
      <protection locked="0"/>
    </xf>
    <xf numFmtId="0" fontId="0" fillId="33" borderId="0" xfId="54" applyFont="1" applyFill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3" fillId="0" borderId="0" xfId="56" applyFont="1" applyAlignment="1" applyProtection="1">
      <alignment vertical="center" wrapText="1"/>
      <protection locked="0"/>
    </xf>
    <xf numFmtId="0" fontId="0" fillId="0" borderId="0" xfId="56" applyAlignment="1" applyProtection="1">
      <alignment vertical="center"/>
      <protection locked="0"/>
    </xf>
    <xf numFmtId="0" fontId="3" fillId="0" borderId="0" xfId="54" applyFont="1" applyAlignment="1" applyProtection="1">
      <alignment vertical="center"/>
      <protection locked="0"/>
    </xf>
    <xf numFmtId="0" fontId="4" fillId="0" borderId="0" xfId="56" applyFont="1" applyAlignment="1" applyProtection="1">
      <alignment vertical="center" wrapText="1"/>
      <protection locked="0"/>
    </xf>
    <xf numFmtId="0" fontId="0" fillId="0" borderId="0" xfId="56" applyFont="1" applyAlignment="1" applyProtection="1">
      <alignment vertical="center"/>
      <protection locked="0"/>
    </xf>
    <xf numFmtId="0" fontId="5" fillId="0" borderId="0" xfId="56" applyFont="1" applyAlignment="1" applyProtection="1">
      <alignment vertical="center"/>
      <protection locked="0"/>
    </xf>
    <xf numFmtId="0" fontId="6" fillId="0" borderId="0" xfId="56" applyFont="1" applyAlignment="1" applyProtection="1">
      <alignment vertical="center"/>
      <protection locked="0"/>
    </xf>
    <xf numFmtId="0" fontId="7" fillId="0" borderId="0" xfId="56" applyFont="1" applyAlignment="1" applyProtection="1">
      <alignment vertical="center"/>
      <protection locked="0"/>
    </xf>
    <xf numFmtId="0" fontId="8" fillId="0" borderId="0" xfId="56" applyFont="1" applyAlignment="1" applyProtection="1">
      <alignment vertical="center"/>
      <protection locked="0"/>
    </xf>
    <xf numFmtId="0" fontId="9" fillId="0" borderId="0" xfId="57" applyFont="1" applyAlignment="1" applyProtection="1">
      <alignment vertical="center"/>
      <protection locked="0"/>
    </xf>
    <xf numFmtId="0" fontId="9" fillId="0" borderId="0" xfId="56" applyFont="1" applyProtection="1">
      <alignment/>
      <protection locked="0"/>
    </xf>
    <xf numFmtId="0" fontId="9" fillId="0" borderId="0" xfId="56" applyFont="1" applyAlignment="1" applyProtection="1">
      <alignment wrapText="1"/>
      <protection locked="0"/>
    </xf>
    <xf numFmtId="0" fontId="9" fillId="0" borderId="0" xfId="56" applyFont="1" applyAlignment="1" applyProtection="1">
      <alignment shrinkToFit="1"/>
      <protection locked="0"/>
    </xf>
    <xf numFmtId="0" fontId="10" fillId="0" borderId="0" xfId="56" applyFont="1" applyProtection="1">
      <alignment/>
      <protection locked="0"/>
    </xf>
    <xf numFmtId="0" fontId="11" fillId="34" borderId="10" xfId="52" applyFont="1" applyFill="1" applyBorder="1" applyAlignment="1" applyProtection="1">
      <alignment horizontal="right" vertical="center"/>
      <protection locked="0"/>
    </xf>
    <xf numFmtId="0" fontId="12" fillId="34" borderId="11" xfId="52" applyFont="1" applyFill="1" applyBorder="1" applyAlignment="1" applyProtection="1">
      <alignment horizontal="center" vertical="center"/>
      <protection locked="0"/>
    </xf>
    <xf numFmtId="0" fontId="11" fillId="34" borderId="11" xfId="52" applyFont="1" applyFill="1" applyBorder="1" applyAlignment="1" applyProtection="1">
      <alignment vertical="center"/>
      <protection locked="0"/>
    </xf>
    <xf numFmtId="0" fontId="11" fillId="34" borderId="11" xfId="52" applyFont="1" applyFill="1" applyBorder="1" applyAlignment="1" applyProtection="1">
      <alignment horizontal="center" vertical="center"/>
      <protection locked="0"/>
    </xf>
    <xf numFmtId="164" fontId="12" fillId="34" borderId="12" xfId="52" applyNumberFormat="1" applyFont="1" applyFill="1" applyBorder="1" applyAlignment="1" applyProtection="1">
      <alignment horizontal="center" vertical="center"/>
      <protection locked="0"/>
    </xf>
    <xf numFmtId="0" fontId="8" fillId="0" borderId="0" xfId="54" applyFont="1" applyAlignment="1" applyProtection="1">
      <alignment vertical="center"/>
      <protection locked="0"/>
    </xf>
    <xf numFmtId="0" fontId="11" fillId="34" borderId="13" xfId="52" applyFont="1" applyFill="1" applyBorder="1" applyAlignment="1" applyProtection="1">
      <alignment horizontal="right" vertical="center"/>
      <protection locked="0"/>
    </xf>
    <xf numFmtId="0" fontId="12" fillId="34" borderId="0" xfId="52" applyFont="1" applyFill="1" applyBorder="1" applyAlignment="1" applyProtection="1">
      <alignment horizontal="center" vertical="center"/>
      <protection locked="0"/>
    </xf>
    <xf numFmtId="0" fontId="11" fillId="34" borderId="0" xfId="52" applyFont="1" applyFill="1" applyBorder="1" applyAlignment="1" applyProtection="1">
      <alignment vertical="center"/>
      <protection locked="0"/>
    </xf>
    <xf numFmtId="0" fontId="11" fillId="34" borderId="0" xfId="52" applyFont="1" applyFill="1" applyBorder="1" applyAlignment="1" applyProtection="1">
      <alignment horizontal="center" vertical="center"/>
      <protection locked="0"/>
    </xf>
    <xf numFmtId="164" fontId="12" fillId="34" borderId="14" xfId="52" applyNumberFormat="1" applyFont="1" applyFill="1" applyBorder="1" applyAlignment="1" applyProtection="1">
      <alignment horizontal="center" vertical="center"/>
      <protection locked="0"/>
    </xf>
    <xf numFmtId="0" fontId="11" fillId="34" borderId="15" xfId="52" applyFont="1" applyFill="1" applyBorder="1" applyAlignment="1" applyProtection="1">
      <alignment horizontal="right" vertical="center"/>
      <protection locked="0"/>
    </xf>
    <xf numFmtId="0" fontId="12" fillId="34" borderId="16" xfId="52" applyFont="1" applyFill="1" applyBorder="1" applyAlignment="1" applyProtection="1">
      <alignment horizontal="center" vertical="center"/>
      <protection locked="0"/>
    </xf>
    <xf numFmtId="0" fontId="11" fillId="34" borderId="16" xfId="52" applyFont="1" applyFill="1" applyBorder="1" applyAlignment="1" applyProtection="1">
      <alignment vertical="center"/>
      <protection locked="0"/>
    </xf>
    <xf numFmtId="0" fontId="11" fillId="34" borderId="16" xfId="52" applyFont="1" applyFill="1" applyBorder="1" applyAlignment="1" applyProtection="1">
      <alignment horizontal="right" vertical="center"/>
      <protection locked="0"/>
    </xf>
    <xf numFmtId="0" fontId="11" fillId="34" borderId="16" xfId="52" applyFont="1" applyFill="1" applyBorder="1" applyAlignment="1" applyProtection="1">
      <alignment horizontal="center" vertical="center"/>
      <protection locked="0"/>
    </xf>
    <xf numFmtId="164" fontId="12" fillId="34" borderId="17" xfId="52" applyNumberFormat="1" applyFont="1" applyFill="1" applyBorder="1" applyAlignment="1" applyProtection="1">
      <alignment horizontal="center" vertical="center"/>
      <protection locked="0"/>
    </xf>
    <xf numFmtId="0" fontId="9" fillId="34" borderId="18" xfId="52" applyFont="1" applyFill="1" applyBorder="1" applyAlignment="1" applyProtection="1">
      <alignment horizontal="center" vertical="center" wrapText="1"/>
      <protection locked="0"/>
    </xf>
    <xf numFmtId="165" fontId="9" fillId="34" borderId="18" xfId="53" applyNumberFormat="1" applyFont="1" applyFill="1" applyBorder="1" applyAlignment="1" applyProtection="1">
      <alignment horizontal="center" vertical="center" wrapText="1"/>
      <protection locked="0"/>
    </xf>
    <xf numFmtId="165" fontId="9" fillId="34" borderId="18" xfId="52" applyNumberFormat="1" applyFont="1" applyFill="1" applyBorder="1" applyAlignment="1" applyProtection="1">
      <alignment horizontal="center" vertical="center" wrapText="1"/>
      <protection locked="0"/>
    </xf>
    <xf numFmtId="2" fontId="9" fillId="34" borderId="18" xfId="52" applyNumberFormat="1" applyFont="1" applyFill="1" applyBorder="1" applyAlignment="1" applyProtection="1">
      <alignment horizontal="center" vertical="center" wrapText="1"/>
      <protection locked="0"/>
    </xf>
    <xf numFmtId="165" fontId="13" fillId="34" borderId="19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54" applyFont="1" applyBorder="1" applyAlignment="1" applyProtection="1">
      <alignment horizontal="center" vertical="center" wrapText="1"/>
      <protection locked="0"/>
    </xf>
    <xf numFmtId="164" fontId="11" fillId="35" borderId="20" xfId="52" applyNumberFormat="1" applyFont="1" applyFill="1" applyBorder="1" applyAlignment="1" applyProtection="1">
      <alignment horizontal="center" vertical="center"/>
      <protection locked="0"/>
    </xf>
    <xf numFmtId="165" fontId="11" fillId="0" borderId="20" xfId="53" applyNumberFormat="1" applyFont="1" applyFill="1" applyBorder="1" applyAlignment="1" applyProtection="1">
      <alignment horizontal="center" vertical="center" wrapText="1"/>
      <protection locked="0"/>
    </xf>
    <xf numFmtId="164" fontId="11" fillId="0" borderId="20" xfId="52" applyNumberFormat="1" applyFont="1" applyFill="1" applyBorder="1" applyAlignment="1" applyProtection="1">
      <alignment horizontal="center" vertical="center"/>
      <protection locked="0"/>
    </xf>
    <xf numFmtId="164" fontId="11" fillId="0" borderId="20" xfId="0" applyNumberFormat="1" applyFont="1" applyFill="1" applyBorder="1" applyAlignment="1" applyProtection="1">
      <alignment horizontal="center" vertical="center"/>
      <protection locked="0"/>
    </xf>
    <xf numFmtId="165" fontId="11" fillId="0" borderId="20" xfId="52" applyNumberFormat="1" applyFont="1" applyFill="1" applyBorder="1" applyAlignment="1" applyProtection="1">
      <alignment horizontal="center" vertical="center"/>
      <protection locked="0"/>
    </xf>
    <xf numFmtId="2" fontId="11" fillId="0" borderId="20" xfId="52" applyNumberFormat="1" applyFont="1" applyFill="1" applyBorder="1" applyAlignment="1" applyProtection="1">
      <alignment horizontal="center" vertical="center"/>
      <protection locked="0"/>
    </xf>
    <xf numFmtId="0" fontId="16" fillId="0" borderId="0" xfId="54" applyFont="1" applyAlignment="1" applyProtection="1">
      <alignment vertical="center"/>
      <protection locked="0"/>
    </xf>
    <xf numFmtId="0" fontId="4" fillId="0" borderId="21" xfId="54" applyFont="1" applyBorder="1" applyAlignment="1" applyProtection="1">
      <alignment horizontal="center" vertical="center" wrapText="1"/>
      <protection locked="0"/>
    </xf>
    <xf numFmtId="164" fontId="11" fillId="0" borderId="21" xfId="52" applyNumberFormat="1" applyFont="1" applyFill="1" applyBorder="1" applyAlignment="1" applyProtection="1">
      <alignment horizontal="center" vertical="center"/>
      <protection locked="0"/>
    </xf>
    <xf numFmtId="165" fontId="11" fillId="0" borderId="21" xfId="53" applyNumberFormat="1" applyFont="1" applyFill="1" applyBorder="1" applyAlignment="1" applyProtection="1">
      <alignment horizontal="center" vertical="center" wrapText="1"/>
      <protection locked="0"/>
    </xf>
    <xf numFmtId="164" fontId="11" fillId="0" borderId="21" xfId="0" applyNumberFormat="1" applyFont="1" applyFill="1" applyBorder="1" applyAlignment="1" applyProtection="1">
      <alignment horizontal="center" vertical="center"/>
      <protection locked="0"/>
    </xf>
    <xf numFmtId="165" fontId="11" fillId="0" borderId="21" xfId="52" applyNumberFormat="1" applyFont="1" applyFill="1" applyBorder="1" applyAlignment="1" applyProtection="1">
      <alignment horizontal="center" vertical="center"/>
      <protection locked="0"/>
    </xf>
    <xf numFmtId="2" fontId="11" fillId="0" borderId="21" xfId="52" applyNumberFormat="1" applyFont="1" applyFill="1" applyBorder="1" applyAlignment="1" applyProtection="1">
      <alignment horizontal="center" vertical="center"/>
      <protection locked="0"/>
    </xf>
    <xf numFmtId="0" fontId="4" fillId="0" borderId="22" xfId="54" applyFont="1" applyBorder="1" applyAlignment="1" applyProtection="1">
      <alignment horizontal="center" vertical="center" wrapText="1"/>
      <protection locked="0"/>
    </xf>
    <xf numFmtId="164" fontId="11" fillId="0" borderId="22" xfId="52" applyNumberFormat="1" applyFont="1" applyFill="1" applyBorder="1" applyAlignment="1" applyProtection="1">
      <alignment horizontal="center" vertical="center"/>
      <protection locked="0"/>
    </xf>
    <xf numFmtId="165" fontId="9" fillId="0" borderId="22" xfId="53" applyNumberFormat="1" applyFont="1" applyFill="1" applyBorder="1" applyAlignment="1" applyProtection="1">
      <alignment horizontal="center" vertical="center" wrapText="1"/>
      <protection locked="0"/>
    </xf>
    <xf numFmtId="164" fontId="11" fillId="0" borderId="22" xfId="0" applyNumberFormat="1" applyFont="1" applyFill="1" applyBorder="1" applyAlignment="1" applyProtection="1">
      <alignment horizontal="center" vertical="center"/>
      <protection locked="0"/>
    </xf>
    <xf numFmtId="165" fontId="11" fillId="0" borderId="22" xfId="52" applyNumberFormat="1" applyFont="1" applyFill="1" applyBorder="1" applyAlignment="1" applyProtection="1">
      <alignment horizontal="center" vertical="center"/>
      <protection locked="0"/>
    </xf>
    <xf numFmtId="2" fontId="11" fillId="0" borderId="22" xfId="52" applyNumberFormat="1" applyFont="1" applyFill="1" applyBorder="1" applyAlignment="1" applyProtection="1">
      <alignment horizontal="center" vertical="center"/>
      <protection locked="0"/>
    </xf>
    <xf numFmtId="0" fontId="4" fillId="0" borderId="0" xfId="55" applyFont="1" applyBorder="1" applyAlignment="1" applyProtection="1">
      <alignment horizontal="center" vertical="center" wrapText="1"/>
      <protection locked="0"/>
    </xf>
    <xf numFmtId="0" fontId="4" fillId="0" borderId="0" xfId="56" applyFont="1" applyFill="1" applyBorder="1" applyAlignment="1" applyProtection="1">
      <alignment horizontal="center" vertical="center"/>
      <protection locked="0"/>
    </xf>
    <xf numFmtId="0" fontId="17" fillId="0" borderId="0" xfId="58" applyFont="1" applyBorder="1" applyAlignment="1" applyProtection="1">
      <alignment horizontal="left" vertical="center" wrapText="1"/>
      <protection locked="0"/>
    </xf>
    <xf numFmtId="0" fontId="18" fillId="0" borderId="0" xfId="58" applyFont="1" applyBorder="1" applyAlignment="1" applyProtection="1">
      <alignment horizontal="center" vertical="center" wrapText="1"/>
      <protection locked="0"/>
    </xf>
    <xf numFmtId="0" fontId="18" fillId="0" borderId="0" xfId="58" applyFont="1" applyBorder="1" applyAlignment="1" applyProtection="1">
      <alignment horizontal="center" vertical="center"/>
      <protection locked="0"/>
    </xf>
    <xf numFmtId="49" fontId="18" fillId="0" borderId="0" xfId="58" applyNumberFormat="1" applyFont="1" applyBorder="1" applyAlignment="1" applyProtection="1">
      <alignment horizontal="center" vertical="center"/>
      <protection locked="0"/>
    </xf>
    <xf numFmtId="0" fontId="18" fillId="0" borderId="0" xfId="54" applyFont="1" applyBorder="1" applyAlignment="1" applyProtection="1">
      <alignment horizontal="center" vertical="center" wrapText="1"/>
      <protection locked="0"/>
    </xf>
    <xf numFmtId="0" fontId="4" fillId="0" borderId="0" xfId="54" applyFont="1" applyBorder="1" applyAlignment="1" applyProtection="1">
      <alignment horizontal="center" vertical="center" wrapText="1"/>
      <protection locked="0"/>
    </xf>
    <xf numFmtId="164" fontId="11" fillId="0" borderId="0" xfId="52" applyNumberFormat="1" applyFont="1" applyBorder="1" applyAlignment="1" applyProtection="1">
      <alignment horizontal="center" vertical="center"/>
      <protection locked="0"/>
    </xf>
    <xf numFmtId="165" fontId="11" fillId="0" borderId="0" xfId="53" applyNumberFormat="1" applyFont="1" applyFill="1" applyBorder="1" applyAlignment="1" applyProtection="1">
      <alignment horizontal="center" vertical="center" wrapText="1"/>
      <protection locked="0"/>
    </xf>
    <xf numFmtId="165" fontId="11" fillId="0" borderId="0" xfId="52" applyNumberFormat="1" applyFont="1" applyBorder="1" applyAlignment="1" applyProtection="1">
      <alignment horizontal="center" vertical="center"/>
      <protection locked="0"/>
    </xf>
    <xf numFmtId="2" fontId="11" fillId="0" borderId="0" xfId="52" applyNumberFormat="1" applyFont="1" applyBorder="1" applyAlignment="1" applyProtection="1">
      <alignment horizontal="center" vertical="center"/>
      <protection locked="0"/>
    </xf>
    <xf numFmtId="165" fontId="13" fillId="0" borderId="0" xfId="53" applyNumberFormat="1" applyFont="1" applyBorder="1" applyAlignment="1" applyProtection="1">
      <alignment horizontal="center" vertical="center"/>
      <protection locked="0"/>
    </xf>
    <xf numFmtId="0" fontId="9" fillId="0" borderId="0" xfId="54" applyFont="1" applyBorder="1" applyAlignment="1" applyProtection="1">
      <alignment horizontal="center" vertical="center" wrapText="1"/>
      <protection locked="0"/>
    </xf>
    <xf numFmtId="0" fontId="4" fillId="0" borderId="0" xfId="54" applyFont="1" applyAlignment="1" applyProtection="1">
      <alignment vertical="center"/>
      <protection locked="0"/>
    </xf>
    <xf numFmtId="0" fontId="3" fillId="0" borderId="0" xfId="54" applyFont="1" applyBorder="1" applyAlignment="1" applyProtection="1">
      <alignment horizontal="center" vertical="center" wrapText="1"/>
      <protection locked="0"/>
    </xf>
    <xf numFmtId="0" fontId="4" fillId="0" borderId="0" xfId="56" applyFont="1" applyBorder="1" applyAlignment="1" applyProtection="1">
      <alignment horizontal="center" vertical="center" wrapText="1"/>
      <protection locked="0"/>
    </xf>
    <xf numFmtId="0" fontId="5" fillId="0" borderId="0" xfId="56" applyFont="1" applyBorder="1" applyAlignment="1" applyProtection="1">
      <alignment horizontal="center" vertical="center"/>
      <protection locked="0"/>
    </xf>
    <xf numFmtId="0" fontId="3" fillId="0" borderId="0" xfId="56" applyFont="1" applyBorder="1" applyAlignment="1" applyProtection="1">
      <alignment horizontal="center" vertical="center"/>
      <protection locked="0"/>
    </xf>
    <xf numFmtId="14" fontId="9" fillId="0" borderId="23" xfId="56" applyNumberFormat="1" applyFont="1" applyBorder="1" applyAlignment="1" applyProtection="1">
      <alignment horizontal="right" vertical="center"/>
      <protection locked="0"/>
    </xf>
    <xf numFmtId="0" fontId="9" fillId="34" borderId="24" xfId="56" applyFont="1" applyFill="1" applyBorder="1" applyAlignment="1" applyProtection="1">
      <alignment horizontal="center" vertical="center" textRotation="90" wrapText="1"/>
      <protection locked="0"/>
    </xf>
    <xf numFmtId="0" fontId="9" fillId="34" borderId="25" xfId="56" applyFont="1" applyFill="1" applyBorder="1" applyAlignment="1" applyProtection="1">
      <alignment horizontal="center" vertical="center" textRotation="90" wrapText="1"/>
      <protection locked="0"/>
    </xf>
    <xf numFmtId="0" fontId="9" fillId="34" borderId="25" xfId="56" applyFont="1" applyFill="1" applyBorder="1" applyAlignment="1" applyProtection="1">
      <alignment horizontal="center" vertical="center" wrapText="1"/>
      <protection locked="0"/>
    </xf>
    <xf numFmtId="0" fontId="9" fillId="34" borderId="11" xfId="52" applyFont="1" applyFill="1" applyBorder="1" applyAlignment="1" applyProtection="1">
      <alignment horizontal="right" vertical="center"/>
      <protection locked="0"/>
    </xf>
    <xf numFmtId="164" fontId="12" fillId="34" borderId="26" xfId="52" applyNumberFormat="1" applyFont="1" applyFill="1" applyBorder="1" applyAlignment="1" applyProtection="1">
      <alignment horizontal="center" vertical="center" textRotation="90"/>
      <protection locked="0"/>
    </xf>
    <xf numFmtId="0" fontId="9" fillId="34" borderId="27" xfId="56" applyFont="1" applyFill="1" applyBorder="1" applyAlignment="1" applyProtection="1">
      <alignment horizontal="center" vertical="center" textRotation="90" wrapText="1"/>
      <protection locked="0"/>
    </xf>
    <xf numFmtId="0" fontId="11" fillId="34" borderId="0" xfId="52" applyFont="1" applyFill="1" applyBorder="1" applyAlignment="1" applyProtection="1">
      <alignment horizontal="right" vertical="center"/>
      <protection locked="0"/>
    </xf>
    <xf numFmtId="0" fontId="11" fillId="0" borderId="28" xfId="55" applyFont="1" applyBorder="1" applyAlignment="1" applyProtection="1">
      <alignment horizontal="center" vertical="center" wrapText="1"/>
      <protection locked="0"/>
    </xf>
    <xf numFmtId="0" fontId="15" fillId="0" borderId="26" xfId="56" applyFont="1" applyFill="1" applyBorder="1" applyAlignment="1" applyProtection="1">
      <alignment horizontal="center" vertical="center"/>
      <protection locked="0"/>
    </xf>
    <xf numFmtId="0" fontId="9" fillId="0" borderId="26" xfId="58" applyFont="1" applyBorder="1" applyAlignment="1" applyProtection="1">
      <alignment horizontal="left" vertical="center" wrapText="1"/>
      <protection locked="0"/>
    </xf>
    <xf numFmtId="0" fontId="11" fillId="0" borderId="26" xfId="58" applyFont="1" applyBorder="1" applyAlignment="1" applyProtection="1">
      <alignment horizontal="center" vertical="center" wrapText="1"/>
      <protection locked="0"/>
    </xf>
    <xf numFmtId="0" fontId="11" fillId="0" borderId="26" xfId="58" applyFont="1" applyBorder="1" applyAlignment="1" applyProtection="1">
      <alignment horizontal="center" vertical="center"/>
      <protection locked="0"/>
    </xf>
    <xf numFmtId="49" fontId="11" fillId="0" borderId="26" xfId="58" applyNumberFormat="1" applyFont="1" applyBorder="1" applyAlignment="1" applyProtection="1">
      <alignment horizontal="center" vertical="center"/>
      <protection locked="0"/>
    </xf>
    <xf numFmtId="0" fontId="11" fillId="0" borderId="26" xfId="54" applyFont="1" applyBorder="1" applyAlignment="1" applyProtection="1">
      <alignment horizontal="center" vertical="center" wrapText="1"/>
      <protection locked="0"/>
    </xf>
    <xf numFmtId="2" fontId="11" fillId="0" borderId="26" xfId="52" applyNumberFormat="1" applyFont="1" applyFill="1" applyBorder="1" applyAlignment="1" applyProtection="1">
      <alignment horizontal="center" vertical="center"/>
      <protection locked="0"/>
    </xf>
    <xf numFmtId="165" fontId="13" fillId="35" borderId="26" xfId="53" applyNumberFormat="1" applyFont="1" applyFill="1" applyBorder="1" applyAlignment="1" applyProtection="1">
      <alignment horizontal="center" vertical="center"/>
      <protection locked="0"/>
    </xf>
    <xf numFmtId="165" fontId="13" fillId="0" borderId="26" xfId="53" applyNumberFormat="1" applyFont="1" applyBorder="1" applyAlignment="1" applyProtection="1">
      <alignment horizontal="center" vertical="center"/>
      <protection locked="0"/>
    </xf>
    <xf numFmtId="0" fontId="9" fillId="0" borderId="27" xfId="54" applyFont="1" applyBorder="1" applyAlignment="1" applyProtection="1">
      <alignment horizontal="center" vertical="center" wrapText="1"/>
      <protection locked="0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Выездка технические1 2" xfId="54"/>
    <cellStyle name="Обычный_Измайлово-2003 2" xfId="55"/>
    <cellStyle name="Обычный_Лист Microsoft Excel 2" xfId="56"/>
    <cellStyle name="Обычный_Лист Microsoft Excel 3" xfId="57"/>
    <cellStyle name="Обычный_Россия (В) юниоры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"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2</xdr:col>
      <xdr:colOff>1133475</xdr:colOff>
      <xdr:row>1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0193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476250</xdr:colOff>
      <xdr:row>1</xdr:row>
      <xdr:rowOff>57150</xdr:rowOff>
    </xdr:from>
    <xdr:to>
      <xdr:col>21</xdr:col>
      <xdr:colOff>400050</xdr:colOff>
      <xdr:row>2</xdr:row>
      <xdr:rowOff>9525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82575" y="57150"/>
          <a:ext cx="16573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AO46"/>
  <sheetViews>
    <sheetView tabSelected="1" zoomScale="80" zoomScaleNormal="80" zoomScaleSheetLayoutView="100" zoomScalePageLayoutView="0" workbookViewId="0" topLeftCell="A2">
      <selection activeCell="R29" sqref="R29"/>
    </sheetView>
  </sheetViews>
  <sheetFormatPr defaultColWidth="9.140625" defaultRowHeight="12.75"/>
  <cols>
    <col min="1" max="1" width="6.7109375" style="1" customWidth="1"/>
    <col min="2" max="2" width="6.57421875" style="1" customWidth="1"/>
    <col min="3" max="3" width="25.421875" style="1" customWidth="1"/>
    <col min="4" max="4" width="6.140625" style="1" customWidth="1"/>
    <col min="5" max="5" width="12.28125" style="1" customWidth="1"/>
    <col min="6" max="6" width="16.140625" style="1" customWidth="1"/>
    <col min="7" max="7" width="10.140625" style="1" customWidth="1"/>
    <col min="8" max="8" width="0" style="1" hidden="1" customWidth="1"/>
    <col min="9" max="9" width="8.28125" style="1" customWidth="1"/>
    <col min="10" max="10" width="7.421875" style="1" customWidth="1"/>
    <col min="11" max="11" width="18.00390625" style="1" customWidth="1"/>
    <col min="12" max="12" width="4.7109375" style="1" customWidth="1"/>
    <col min="13" max="13" width="11.00390625" style="1" customWidth="1"/>
    <col min="14" max="14" width="10.7109375" style="1" customWidth="1"/>
    <col min="15" max="15" width="11.28125" style="1" customWidth="1"/>
    <col min="16" max="16" width="11.8515625" style="1" customWidth="1"/>
    <col min="17" max="17" width="10.8515625" style="1" customWidth="1"/>
    <col min="18" max="18" width="10.00390625" style="1" customWidth="1"/>
    <col min="19" max="19" width="9.7109375" style="1" customWidth="1"/>
    <col min="20" max="20" width="11.140625" style="1" customWidth="1"/>
    <col min="21" max="21" width="5.140625" style="1" customWidth="1"/>
    <col min="22" max="22" width="6.7109375" style="1" customWidth="1"/>
    <col min="23" max="16384" width="9.140625" style="1" customWidth="1"/>
  </cols>
  <sheetData>
    <row r="1" spans="1:41" s="3" customFormat="1" ht="12.75" hidden="1">
      <c r="A1" s="2" t="s">
        <v>0</v>
      </c>
      <c r="B1" s="2"/>
      <c r="C1" s="2"/>
      <c r="D1" s="2" t="s">
        <v>1</v>
      </c>
      <c r="E1" s="2"/>
      <c r="F1" s="2"/>
      <c r="G1" s="2" t="s">
        <v>2</v>
      </c>
      <c r="H1" s="2"/>
      <c r="I1" s="2"/>
      <c r="J1" s="2"/>
      <c r="K1" s="2"/>
      <c r="L1" s="2"/>
      <c r="M1" s="2"/>
      <c r="N1" s="2"/>
      <c r="O1" s="2"/>
      <c r="P1" s="2"/>
      <c r="Q1" s="2"/>
      <c r="R1" s="2" t="s">
        <v>3</v>
      </c>
      <c r="S1" s="2" t="s">
        <v>4</v>
      </c>
      <c r="T1" s="2" t="s">
        <v>5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21" s="5" customFormat="1" ht="57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3" ht="30" customHeight="1">
      <c r="A3" s="75" t="s">
        <v>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6"/>
    </row>
    <row r="4" spans="1:23" s="8" customFormat="1" ht="15.75" customHeight="1">
      <c r="A4" s="76" t="s">
        <v>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"/>
    </row>
    <row r="5" spans="1:23" s="10" customFormat="1" ht="15.75" customHeight="1">
      <c r="A5" s="77" t="s">
        <v>8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9"/>
    </row>
    <row r="6" spans="1:23" s="12" customFormat="1" ht="18.75" customHeight="1">
      <c r="A6" s="78" t="s">
        <v>9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11"/>
    </row>
    <row r="7" spans="1:22" s="17" customFormat="1" ht="15" customHeight="1">
      <c r="A7" s="13" t="s">
        <v>10</v>
      </c>
      <c r="B7" s="14"/>
      <c r="C7" s="15"/>
      <c r="D7" s="15"/>
      <c r="E7" s="15"/>
      <c r="F7" s="15"/>
      <c r="G7" s="15"/>
      <c r="H7" s="16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79">
        <v>43261</v>
      </c>
      <c r="U7" s="79"/>
      <c r="V7" s="79"/>
    </row>
    <row r="8" spans="1:22" s="23" customFormat="1" ht="15" customHeight="1">
      <c r="A8" s="80" t="s">
        <v>11</v>
      </c>
      <c r="B8" s="81" t="s">
        <v>12</v>
      </c>
      <c r="C8" s="82" t="s">
        <v>13</v>
      </c>
      <c r="D8" s="81" t="s">
        <v>14</v>
      </c>
      <c r="E8" s="82" t="s">
        <v>15</v>
      </c>
      <c r="F8" s="82" t="s">
        <v>16</v>
      </c>
      <c r="G8" s="82" t="s">
        <v>17</v>
      </c>
      <c r="H8" s="82" t="s">
        <v>18</v>
      </c>
      <c r="I8" s="81" t="s">
        <v>19</v>
      </c>
      <c r="J8" s="81" t="s">
        <v>20</v>
      </c>
      <c r="K8" s="81" t="s">
        <v>21</v>
      </c>
      <c r="L8" s="81" t="s">
        <v>22</v>
      </c>
      <c r="M8" s="18" t="s">
        <v>23</v>
      </c>
      <c r="N8" s="19">
        <v>30</v>
      </c>
      <c r="O8" s="20" t="s">
        <v>24</v>
      </c>
      <c r="P8" s="83" t="s">
        <v>25</v>
      </c>
      <c r="Q8" s="83"/>
      <c r="R8" s="20">
        <v>1</v>
      </c>
      <c r="S8" s="21" t="s">
        <v>26</v>
      </c>
      <c r="T8" s="22">
        <v>0.020833333333333332</v>
      </c>
      <c r="U8" s="84" t="s">
        <v>27</v>
      </c>
      <c r="V8" s="85" t="s">
        <v>28</v>
      </c>
    </row>
    <row r="9" spans="1:22" s="23" customFormat="1" ht="15" customHeight="1">
      <c r="A9" s="80"/>
      <c r="B9" s="81"/>
      <c r="C9" s="82"/>
      <c r="D9" s="81"/>
      <c r="E9" s="82"/>
      <c r="F9" s="82"/>
      <c r="G9" s="82"/>
      <c r="H9" s="82"/>
      <c r="I9" s="81"/>
      <c r="J9" s="81"/>
      <c r="K9" s="81"/>
      <c r="L9" s="81"/>
      <c r="M9" s="24" t="s">
        <v>29</v>
      </c>
      <c r="N9" s="25">
        <v>30</v>
      </c>
      <c r="O9" s="26" t="s">
        <v>24</v>
      </c>
      <c r="P9" s="86" t="s">
        <v>30</v>
      </c>
      <c r="Q9" s="86"/>
      <c r="R9" s="26">
        <v>2</v>
      </c>
      <c r="S9" s="27" t="s">
        <v>26</v>
      </c>
      <c r="T9" s="28">
        <v>0.027777777777777776</v>
      </c>
      <c r="U9" s="84"/>
      <c r="V9" s="85"/>
    </row>
    <row r="10" spans="1:22" s="23" customFormat="1" ht="15" customHeight="1">
      <c r="A10" s="80"/>
      <c r="B10" s="81"/>
      <c r="C10" s="82"/>
      <c r="D10" s="81"/>
      <c r="E10" s="82"/>
      <c r="F10" s="82"/>
      <c r="G10" s="82"/>
      <c r="H10" s="82"/>
      <c r="I10" s="81"/>
      <c r="J10" s="81"/>
      <c r="K10" s="81"/>
      <c r="L10" s="81"/>
      <c r="M10" s="29" t="s">
        <v>31</v>
      </c>
      <c r="N10" s="30">
        <v>20</v>
      </c>
      <c r="O10" s="31" t="s">
        <v>24</v>
      </c>
      <c r="P10" s="32"/>
      <c r="Q10" s="32"/>
      <c r="R10" s="31"/>
      <c r="S10" s="33"/>
      <c r="T10" s="34"/>
      <c r="U10" s="84"/>
      <c r="V10" s="85"/>
    </row>
    <row r="11" spans="1:22" s="23" customFormat="1" ht="48" customHeight="1">
      <c r="A11" s="80"/>
      <c r="B11" s="81"/>
      <c r="C11" s="82"/>
      <c r="D11" s="81"/>
      <c r="E11" s="82"/>
      <c r="F11" s="82"/>
      <c r="G11" s="82"/>
      <c r="H11" s="82"/>
      <c r="I11" s="81"/>
      <c r="J11" s="81"/>
      <c r="K11" s="81"/>
      <c r="L11" s="81"/>
      <c r="M11" s="35" t="s">
        <v>32</v>
      </c>
      <c r="N11" s="36" t="s">
        <v>33</v>
      </c>
      <c r="O11" s="37" t="s">
        <v>34</v>
      </c>
      <c r="P11" s="37" t="s">
        <v>35</v>
      </c>
      <c r="Q11" s="37" t="s">
        <v>36</v>
      </c>
      <c r="R11" s="38" t="s">
        <v>37</v>
      </c>
      <c r="S11" s="38" t="s">
        <v>38</v>
      </c>
      <c r="T11" s="39" t="s">
        <v>39</v>
      </c>
      <c r="U11" s="84"/>
      <c r="V11" s="85"/>
    </row>
    <row r="12" spans="1:22" s="47" customFormat="1" ht="15" customHeight="1">
      <c r="A12" s="87">
        <v>1</v>
      </c>
      <c r="B12" s="88">
        <v>103</v>
      </c>
      <c r="C12" s="89" t="s">
        <v>40</v>
      </c>
      <c r="D12" s="90" t="s">
        <v>41</v>
      </c>
      <c r="E12" s="91">
        <v>10175328</v>
      </c>
      <c r="F12" s="89" t="s">
        <v>42</v>
      </c>
      <c r="G12" s="92" t="s">
        <v>43</v>
      </c>
      <c r="H12" s="90"/>
      <c r="I12" s="93" t="s">
        <v>44</v>
      </c>
      <c r="J12" s="93" t="s">
        <v>41</v>
      </c>
      <c r="K12" s="93" t="s">
        <v>45</v>
      </c>
      <c r="L12" s="40">
        <v>1</v>
      </c>
      <c r="M12" s="41">
        <v>0.375</v>
      </c>
      <c r="N12" s="42">
        <v>0.44637731481481485</v>
      </c>
      <c r="O12" s="43">
        <v>0.4489699074074074</v>
      </c>
      <c r="P12" s="44">
        <f aca="true" t="shared" si="0" ref="P12:P29">O12-N12</f>
        <v>0.0025925925925925353</v>
      </c>
      <c r="Q12" s="45">
        <f>O12-M12</f>
        <v>0.07396990740740739</v>
      </c>
      <c r="R12" s="46">
        <f>$N$8/Q12/24</f>
        <v>16.8987638867157</v>
      </c>
      <c r="S12" s="94">
        <f>SUM($N$8:$N$10)/T12/24</f>
        <v>17.020270669582178</v>
      </c>
      <c r="T12" s="95">
        <f>SUM(Q12:Q14)</f>
        <v>0.1958449074074074</v>
      </c>
      <c r="U12" s="96"/>
      <c r="V12" s="97" t="s">
        <v>46</v>
      </c>
    </row>
    <row r="13" spans="1:22" s="47" customFormat="1" ht="15" customHeight="1">
      <c r="A13" s="87"/>
      <c r="B13" s="88"/>
      <c r="C13" s="89"/>
      <c r="D13" s="90"/>
      <c r="E13" s="91"/>
      <c r="F13" s="89"/>
      <c r="G13" s="92"/>
      <c r="H13" s="90"/>
      <c r="I13" s="93"/>
      <c r="J13" s="93"/>
      <c r="K13" s="93"/>
      <c r="L13" s="48">
        <v>2</v>
      </c>
      <c r="M13" s="49">
        <f>O12+$T$8</f>
        <v>0.4698032407407407</v>
      </c>
      <c r="N13" s="50">
        <v>0.5413773148148148</v>
      </c>
      <c r="O13" s="49">
        <v>0.5492592592592592</v>
      </c>
      <c r="P13" s="51">
        <f t="shared" si="0"/>
        <v>0.007881944444444455</v>
      </c>
      <c r="Q13" s="52">
        <f>O13-M13</f>
        <v>0.07945601851851852</v>
      </c>
      <c r="R13" s="53">
        <f>$N$9/Q13/24</f>
        <v>15.7319737800437</v>
      </c>
      <c r="S13" s="94"/>
      <c r="T13" s="95"/>
      <c r="U13" s="96"/>
      <c r="V13" s="97"/>
    </row>
    <row r="14" spans="1:22" s="47" customFormat="1" ht="15" customHeight="1">
      <c r="A14" s="87"/>
      <c r="B14" s="88"/>
      <c r="C14" s="89"/>
      <c r="D14" s="90"/>
      <c r="E14" s="91"/>
      <c r="F14" s="89"/>
      <c r="G14" s="92"/>
      <c r="H14" s="90"/>
      <c r="I14" s="93"/>
      <c r="J14" s="93"/>
      <c r="K14" s="93"/>
      <c r="L14" s="54">
        <v>3</v>
      </c>
      <c r="M14" s="55">
        <f>O13+$T$9</f>
        <v>0.577037037037037</v>
      </c>
      <c r="N14" s="56">
        <v>0.6194560185185185</v>
      </c>
      <c r="O14" s="55">
        <v>0.6397800925925926</v>
      </c>
      <c r="P14" s="57">
        <f t="shared" si="0"/>
        <v>0.020324074074074105</v>
      </c>
      <c r="Q14" s="58">
        <f>N14-M14</f>
        <v>0.04241898148148149</v>
      </c>
      <c r="R14" s="59">
        <f>$N$10/Q14/24</f>
        <v>19.645293315143245</v>
      </c>
      <c r="S14" s="94"/>
      <c r="T14" s="95"/>
      <c r="U14" s="96"/>
      <c r="V14" s="97"/>
    </row>
    <row r="15" spans="1:22" s="47" customFormat="1" ht="15" customHeight="1">
      <c r="A15" s="87">
        <v>2</v>
      </c>
      <c r="B15" s="88">
        <v>101</v>
      </c>
      <c r="C15" s="89" t="s">
        <v>47</v>
      </c>
      <c r="D15" s="90" t="s">
        <v>41</v>
      </c>
      <c r="E15" s="91">
        <v>10174363</v>
      </c>
      <c r="F15" s="89" t="s">
        <v>48</v>
      </c>
      <c r="G15" s="92" t="s">
        <v>49</v>
      </c>
      <c r="H15" s="90"/>
      <c r="I15" s="93" t="s">
        <v>50</v>
      </c>
      <c r="J15" s="93" t="s">
        <v>41</v>
      </c>
      <c r="K15" s="93" t="s">
        <v>51</v>
      </c>
      <c r="L15" s="40">
        <v>1</v>
      </c>
      <c r="M15" s="41">
        <v>0.375</v>
      </c>
      <c r="N15" s="42">
        <v>0.4463888888888889</v>
      </c>
      <c r="O15" s="43">
        <v>0.4491087962962963</v>
      </c>
      <c r="P15" s="44">
        <f t="shared" si="0"/>
        <v>0.002719907407407407</v>
      </c>
      <c r="Q15" s="45">
        <f>O15-M15</f>
        <v>0.0741087962962963</v>
      </c>
      <c r="R15" s="46">
        <f>$N$8/Q15/24</f>
        <v>16.867093549898485</v>
      </c>
      <c r="S15" s="94">
        <f>SUM($N$8:$N$10)/T15/24</f>
        <v>17.01825917390533</v>
      </c>
      <c r="T15" s="95">
        <f>SUM(Q15:Q17)</f>
        <v>0.1958680555555556</v>
      </c>
      <c r="U15" s="96"/>
      <c r="V15" s="97" t="s">
        <v>46</v>
      </c>
    </row>
    <row r="16" spans="1:22" s="47" customFormat="1" ht="15" customHeight="1">
      <c r="A16" s="87"/>
      <c r="B16" s="88"/>
      <c r="C16" s="89"/>
      <c r="D16" s="90"/>
      <c r="E16" s="91"/>
      <c r="F16" s="89"/>
      <c r="G16" s="92"/>
      <c r="H16" s="90"/>
      <c r="I16" s="93"/>
      <c r="J16" s="93"/>
      <c r="K16" s="93"/>
      <c r="L16" s="48">
        <v>2</v>
      </c>
      <c r="M16" s="49">
        <f>O15+$T$8</f>
        <v>0.4699421296296296</v>
      </c>
      <c r="N16" s="50">
        <v>0.5412847222222222</v>
      </c>
      <c r="O16" s="49">
        <v>0.5492361111111111</v>
      </c>
      <c r="P16" s="51">
        <f t="shared" si="0"/>
        <v>0.00795138888888891</v>
      </c>
      <c r="Q16" s="52">
        <f>O16-M16</f>
        <v>0.07929398148148153</v>
      </c>
      <c r="R16" s="53">
        <f>$N$9/Q16/24</f>
        <v>15.764122025981598</v>
      </c>
      <c r="S16" s="94"/>
      <c r="T16" s="95"/>
      <c r="U16" s="96"/>
      <c r="V16" s="97"/>
    </row>
    <row r="17" spans="1:22" s="47" customFormat="1" ht="15" customHeight="1">
      <c r="A17" s="87"/>
      <c r="B17" s="88"/>
      <c r="C17" s="89"/>
      <c r="D17" s="90"/>
      <c r="E17" s="91"/>
      <c r="F17" s="89"/>
      <c r="G17" s="92"/>
      <c r="H17" s="90"/>
      <c r="I17" s="93"/>
      <c r="J17" s="93"/>
      <c r="K17" s="93"/>
      <c r="L17" s="54">
        <v>3</v>
      </c>
      <c r="M17" s="55">
        <f>O16+$T$9</f>
        <v>0.5770138888888889</v>
      </c>
      <c r="N17" s="56">
        <v>0.6194791666666667</v>
      </c>
      <c r="O17" s="55">
        <v>0.6395717592592592</v>
      </c>
      <c r="P17" s="57">
        <f t="shared" si="0"/>
        <v>0.02009259259259255</v>
      </c>
      <c r="Q17" s="58">
        <f>N17-M17</f>
        <v>0.042465277777777755</v>
      </c>
      <c r="R17" s="59">
        <f>$N$10/Q17/24</f>
        <v>19.623875715453813</v>
      </c>
      <c r="S17" s="94"/>
      <c r="T17" s="95"/>
      <c r="U17" s="96"/>
      <c r="V17" s="97"/>
    </row>
    <row r="18" spans="1:22" s="47" customFormat="1" ht="15" customHeight="1">
      <c r="A18" s="87">
        <v>3</v>
      </c>
      <c r="B18" s="88">
        <v>104</v>
      </c>
      <c r="C18" s="89" t="s">
        <v>52</v>
      </c>
      <c r="D18" s="90" t="s">
        <v>41</v>
      </c>
      <c r="E18" s="91">
        <v>10175332</v>
      </c>
      <c r="F18" s="89" t="s">
        <v>53</v>
      </c>
      <c r="G18" s="92" t="s">
        <v>54</v>
      </c>
      <c r="H18" s="90"/>
      <c r="I18" s="93" t="s">
        <v>44</v>
      </c>
      <c r="J18" s="93" t="s">
        <v>41</v>
      </c>
      <c r="K18" s="93" t="s">
        <v>45</v>
      </c>
      <c r="L18" s="40">
        <v>1</v>
      </c>
      <c r="M18" s="41">
        <v>0.375</v>
      </c>
      <c r="N18" s="42">
        <v>0.446412037037037</v>
      </c>
      <c r="O18" s="43">
        <v>0.44900462962962967</v>
      </c>
      <c r="P18" s="44">
        <f t="shared" si="0"/>
        <v>0.0025925925925926463</v>
      </c>
      <c r="Q18" s="45">
        <f>O18-M18</f>
        <v>0.07400462962962967</v>
      </c>
      <c r="R18" s="46">
        <f>$N$8/Q18/24</f>
        <v>16.890835157960577</v>
      </c>
      <c r="S18" s="94">
        <f>SUM($N$8:$N$10)/T18/24</f>
        <v>17.017253604348856</v>
      </c>
      <c r="T18" s="95">
        <f>SUM(Q18:Q20)</f>
        <v>0.19587962962962963</v>
      </c>
      <c r="U18" s="96"/>
      <c r="V18" s="97" t="s">
        <v>46</v>
      </c>
    </row>
    <row r="19" spans="1:22" s="47" customFormat="1" ht="15" customHeight="1">
      <c r="A19" s="87"/>
      <c r="B19" s="88"/>
      <c r="C19" s="89"/>
      <c r="D19" s="90"/>
      <c r="E19" s="91"/>
      <c r="F19" s="89"/>
      <c r="G19" s="92"/>
      <c r="H19" s="90"/>
      <c r="I19" s="93"/>
      <c r="J19" s="93"/>
      <c r="K19" s="93"/>
      <c r="L19" s="48">
        <v>2</v>
      </c>
      <c r="M19" s="49">
        <f>O18+$T$8</f>
        <v>0.469837962962963</v>
      </c>
      <c r="N19" s="50">
        <v>0.541400462962963</v>
      </c>
      <c r="O19" s="49">
        <v>0.5492245370370371</v>
      </c>
      <c r="P19" s="51">
        <f t="shared" si="0"/>
        <v>0.00782407407407415</v>
      </c>
      <c r="Q19" s="52">
        <f>O19-M19</f>
        <v>0.07938657407407412</v>
      </c>
      <c r="R19" s="53">
        <f>$N$9/Q19/24</f>
        <v>15.745735529960626</v>
      </c>
      <c r="S19" s="94"/>
      <c r="T19" s="95"/>
      <c r="U19" s="96"/>
      <c r="V19" s="97"/>
    </row>
    <row r="20" spans="1:22" s="47" customFormat="1" ht="15" customHeight="1">
      <c r="A20" s="87"/>
      <c r="B20" s="88"/>
      <c r="C20" s="89"/>
      <c r="D20" s="90"/>
      <c r="E20" s="91"/>
      <c r="F20" s="89"/>
      <c r="G20" s="92"/>
      <c r="H20" s="90"/>
      <c r="I20" s="93"/>
      <c r="J20" s="93"/>
      <c r="K20" s="93"/>
      <c r="L20" s="54">
        <v>3</v>
      </c>
      <c r="M20" s="55">
        <f>O19+$T$9</f>
        <v>0.5770023148148149</v>
      </c>
      <c r="N20" s="56">
        <v>0.6194907407407407</v>
      </c>
      <c r="O20" s="55">
        <v>0.6383680555555555</v>
      </c>
      <c r="P20" s="57">
        <f t="shared" si="0"/>
        <v>0.018877314814814805</v>
      </c>
      <c r="Q20" s="58">
        <f>N20-M20</f>
        <v>0.04248842592592583</v>
      </c>
      <c r="R20" s="59">
        <f>$N$10/Q20/24</f>
        <v>19.613184418414644</v>
      </c>
      <c r="S20" s="94"/>
      <c r="T20" s="95"/>
      <c r="U20" s="96"/>
      <c r="V20" s="97"/>
    </row>
    <row r="21" spans="1:22" s="47" customFormat="1" ht="15" customHeight="1">
      <c r="A21" s="87">
        <v>4</v>
      </c>
      <c r="B21" s="88">
        <v>118</v>
      </c>
      <c r="C21" s="89" t="s">
        <v>55</v>
      </c>
      <c r="D21" s="90" t="s">
        <v>41</v>
      </c>
      <c r="E21" s="91">
        <v>10110365</v>
      </c>
      <c r="F21" s="89" t="s">
        <v>56</v>
      </c>
      <c r="G21" s="92" t="s">
        <v>57</v>
      </c>
      <c r="H21" s="90"/>
      <c r="I21" s="93" t="s">
        <v>58</v>
      </c>
      <c r="J21" s="93" t="s">
        <v>41</v>
      </c>
      <c r="K21" s="93" t="s">
        <v>59</v>
      </c>
      <c r="L21" s="40">
        <v>1</v>
      </c>
      <c r="M21" s="41">
        <v>0.37152777777777773</v>
      </c>
      <c r="N21" s="42">
        <v>0.45144675925925926</v>
      </c>
      <c r="O21" s="43">
        <v>0.45396990740740745</v>
      </c>
      <c r="P21" s="44">
        <f t="shared" si="0"/>
        <v>0.002523148148148191</v>
      </c>
      <c r="Q21" s="45">
        <f>O21-M21</f>
        <v>0.08244212962962971</v>
      </c>
      <c r="R21" s="46">
        <f>$N$8/Q21/24</f>
        <v>15.162150779166067</v>
      </c>
      <c r="S21" s="94">
        <f>SUM($N$8:$N$10)/T21/24</f>
        <v>15.056461731493094</v>
      </c>
      <c r="T21" s="95">
        <f>SUM(Q21:Q23)</f>
        <v>0.22138888888888897</v>
      </c>
      <c r="U21" s="96" t="s">
        <v>60</v>
      </c>
      <c r="V21" s="97" t="s">
        <v>61</v>
      </c>
    </row>
    <row r="22" spans="1:22" s="47" customFormat="1" ht="15" customHeight="1">
      <c r="A22" s="87"/>
      <c r="B22" s="88"/>
      <c r="C22" s="89"/>
      <c r="D22" s="90"/>
      <c r="E22" s="91"/>
      <c r="F22" s="89"/>
      <c r="G22" s="92"/>
      <c r="H22" s="90"/>
      <c r="I22" s="93"/>
      <c r="J22" s="93"/>
      <c r="K22" s="93"/>
      <c r="L22" s="48">
        <v>2</v>
      </c>
      <c r="M22" s="49">
        <f>O21+$T$8</f>
        <v>0.47480324074074076</v>
      </c>
      <c r="N22" s="50">
        <v>0.5597800925925925</v>
      </c>
      <c r="O22" s="49">
        <v>0.5625</v>
      </c>
      <c r="P22" s="51">
        <f t="shared" si="0"/>
        <v>0.0027199074074074625</v>
      </c>
      <c r="Q22" s="52">
        <f>O22-M22</f>
        <v>0.08769675925925924</v>
      </c>
      <c r="R22" s="53">
        <f>$N$9/Q22/24</f>
        <v>14.253662399366506</v>
      </c>
      <c r="S22" s="94"/>
      <c r="T22" s="95"/>
      <c r="U22" s="96"/>
      <c r="V22" s="97"/>
    </row>
    <row r="23" spans="1:22" s="47" customFormat="1" ht="15" customHeight="1">
      <c r="A23" s="87"/>
      <c r="B23" s="88"/>
      <c r="C23" s="89"/>
      <c r="D23" s="90"/>
      <c r="E23" s="91"/>
      <c r="F23" s="89"/>
      <c r="G23" s="92"/>
      <c r="H23" s="90"/>
      <c r="I23" s="93"/>
      <c r="J23" s="93"/>
      <c r="K23" s="93"/>
      <c r="L23" s="54">
        <v>3</v>
      </c>
      <c r="M23" s="55">
        <f>O22+$T$9</f>
        <v>0.5902777777777778</v>
      </c>
      <c r="N23" s="56">
        <v>0.6415277777777778</v>
      </c>
      <c r="O23" s="55">
        <v>0.6549768518518518</v>
      </c>
      <c r="P23" s="57">
        <f t="shared" si="0"/>
        <v>0.01344907407407403</v>
      </c>
      <c r="Q23" s="58">
        <f>N23-M23</f>
        <v>0.05125000000000002</v>
      </c>
      <c r="R23" s="59">
        <f>$N$10/Q23/24</f>
        <v>16.26016260162601</v>
      </c>
      <c r="S23" s="94"/>
      <c r="T23" s="95"/>
      <c r="U23" s="96"/>
      <c r="V23" s="97"/>
    </row>
    <row r="24" spans="1:22" s="47" customFormat="1" ht="15" customHeight="1">
      <c r="A24" s="87">
        <v>5</v>
      </c>
      <c r="B24" s="88">
        <v>120</v>
      </c>
      <c r="C24" s="89" t="s">
        <v>62</v>
      </c>
      <c r="D24" s="90" t="s">
        <v>41</v>
      </c>
      <c r="E24" s="91">
        <v>10154873</v>
      </c>
      <c r="F24" s="89" t="s">
        <v>63</v>
      </c>
      <c r="G24" s="92" t="s">
        <v>64</v>
      </c>
      <c r="H24" s="90"/>
      <c r="I24" s="93" t="s">
        <v>65</v>
      </c>
      <c r="J24" s="93" t="s">
        <v>41</v>
      </c>
      <c r="K24" s="93" t="s">
        <v>66</v>
      </c>
      <c r="L24" s="40">
        <v>1</v>
      </c>
      <c r="M24" s="41">
        <v>0.37152777777777773</v>
      </c>
      <c r="N24" s="42">
        <v>0.45148148148148143</v>
      </c>
      <c r="O24" s="43">
        <v>0.4548726851851852</v>
      </c>
      <c r="P24" s="44">
        <f t="shared" si="0"/>
        <v>0.0033912037037037712</v>
      </c>
      <c r="Q24" s="45">
        <f>O24-M24</f>
        <v>0.08334490740740746</v>
      </c>
      <c r="R24" s="46">
        <f>$N$8/Q24/24</f>
        <v>14.997916955978326</v>
      </c>
      <c r="S24" s="94">
        <f>SUM($N$8:$N$10)/T24/24</f>
        <v>15.055674630142711</v>
      </c>
      <c r="T24" s="95">
        <f>SUM(Q24:Q26)</f>
        <v>0.221400462962963</v>
      </c>
      <c r="U24" s="96"/>
      <c r="V24" s="97" t="s">
        <v>61</v>
      </c>
    </row>
    <row r="25" spans="1:22" s="47" customFormat="1" ht="15" customHeight="1">
      <c r="A25" s="87"/>
      <c r="B25" s="88"/>
      <c r="C25" s="89"/>
      <c r="D25" s="90"/>
      <c r="E25" s="91"/>
      <c r="F25" s="89"/>
      <c r="G25" s="92"/>
      <c r="H25" s="90"/>
      <c r="I25" s="93"/>
      <c r="J25" s="93"/>
      <c r="K25" s="93"/>
      <c r="L25" s="48">
        <v>2</v>
      </c>
      <c r="M25" s="49">
        <f>O24+$T$8</f>
        <v>0.4757060185185185</v>
      </c>
      <c r="N25" s="50">
        <v>0.5597222222222222</v>
      </c>
      <c r="O25" s="49">
        <v>0.5627893518518519</v>
      </c>
      <c r="P25" s="51">
        <f t="shared" si="0"/>
        <v>0.003067129629629628</v>
      </c>
      <c r="Q25" s="52">
        <f>O25-M25</f>
        <v>0.08708333333333335</v>
      </c>
      <c r="R25" s="53">
        <f>$N$9/Q25/24</f>
        <v>14.35406698564593</v>
      </c>
      <c r="S25" s="94"/>
      <c r="T25" s="95"/>
      <c r="U25" s="96"/>
      <c r="V25" s="97"/>
    </row>
    <row r="26" spans="1:22" s="47" customFormat="1" ht="15" customHeight="1">
      <c r="A26" s="87"/>
      <c r="B26" s="88"/>
      <c r="C26" s="89"/>
      <c r="D26" s="90"/>
      <c r="E26" s="91"/>
      <c r="F26" s="89"/>
      <c r="G26" s="92"/>
      <c r="H26" s="90"/>
      <c r="I26" s="93"/>
      <c r="J26" s="93"/>
      <c r="K26" s="93"/>
      <c r="L26" s="54">
        <v>3</v>
      </c>
      <c r="M26" s="55">
        <f>O25+$T$9</f>
        <v>0.5905671296296297</v>
      </c>
      <c r="N26" s="56">
        <v>0.6415393518518518</v>
      </c>
      <c r="O26" s="55">
        <v>0.6578472222222222</v>
      </c>
      <c r="P26" s="57">
        <f t="shared" si="0"/>
        <v>0.016307870370370403</v>
      </c>
      <c r="Q26" s="58">
        <f>N26-M26</f>
        <v>0.0509722222222222</v>
      </c>
      <c r="R26" s="59">
        <f>$N$10/Q26/24</f>
        <v>16.34877384196186</v>
      </c>
      <c r="S26" s="94"/>
      <c r="T26" s="95"/>
      <c r="U26" s="96"/>
      <c r="V26" s="97"/>
    </row>
    <row r="27" spans="1:22" s="47" customFormat="1" ht="15" customHeight="1">
      <c r="A27" s="87">
        <v>6</v>
      </c>
      <c r="B27" s="88">
        <v>117</v>
      </c>
      <c r="C27" s="89" t="s">
        <v>67</v>
      </c>
      <c r="D27" s="90" t="s">
        <v>41</v>
      </c>
      <c r="E27" s="91">
        <v>10067314</v>
      </c>
      <c r="F27" s="89" t="s">
        <v>68</v>
      </c>
      <c r="G27" s="92" t="s">
        <v>69</v>
      </c>
      <c r="H27" s="90"/>
      <c r="I27" s="93" t="s">
        <v>65</v>
      </c>
      <c r="J27" s="93" t="s">
        <v>41</v>
      </c>
      <c r="K27" s="93" t="s">
        <v>70</v>
      </c>
      <c r="L27" s="40">
        <v>1</v>
      </c>
      <c r="M27" s="41">
        <v>0.3854166666666667</v>
      </c>
      <c r="N27" s="42">
        <v>0.4705902777777778</v>
      </c>
      <c r="O27" s="43">
        <v>0.4726851851851852</v>
      </c>
      <c r="P27" s="44">
        <f t="shared" si="0"/>
        <v>0.0020949074074074203</v>
      </c>
      <c r="Q27" s="45">
        <f>O27-M27</f>
        <v>0.08726851851851852</v>
      </c>
      <c r="R27" s="46">
        <f>$N$8/Q27/24</f>
        <v>14.323607427055704</v>
      </c>
      <c r="S27" s="94">
        <f>SUM($N$8:$N$10)/T27/24</f>
        <v>14.149552913432254</v>
      </c>
      <c r="T27" s="95">
        <f>SUM(Q27:Q29)</f>
        <v>0.2355787037037036</v>
      </c>
      <c r="U27" s="96"/>
      <c r="V27" s="97" t="s">
        <v>71</v>
      </c>
    </row>
    <row r="28" spans="1:22" s="47" customFormat="1" ht="15" customHeight="1">
      <c r="A28" s="87"/>
      <c r="B28" s="88"/>
      <c r="C28" s="89"/>
      <c r="D28" s="90"/>
      <c r="E28" s="91"/>
      <c r="F28" s="89"/>
      <c r="G28" s="92"/>
      <c r="H28" s="90"/>
      <c r="I28" s="93"/>
      <c r="J28" s="93"/>
      <c r="K28" s="93"/>
      <c r="L28" s="48">
        <v>2</v>
      </c>
      <c r="M28" s="49">
        <f>O27+$T$8</f>
        <v>0.4935185185185185</v>
      </c>
      <c r="N28" s="50">
        <v>0.5763078703703703</v>
      </c>
      <c r="O28" s="49">
        <v>0.5813657407407408</v>
      </c>
      <c r="P28" s="51">
        <f t="shared" si="0"/>
        <v>0.005057870370370421</v>
      </c>
      <c r="Q28" s="52">
        <f>O28-M28</f>
        <v>0.08784722222222224</v>
      </c>
      <c r="R28" s="53">
        <f>$N$9/Q28/24</f>
        <v>14.229249011857704</v>
      </c>
      <c r="S28" s="94"/>
      <c r="T28" s="95"/>
      <c r="U28" s="96"/>
      <c r="V28" s="97"/>
    </row>
    <row r="29" spans="1:22" s="47" customFormat="1" ht="15" customHeight="1">
      <c r="A29" s="87"/>
      <c r="B29" s="88"/>
      <c r="C29" s="89"/>
      <c r="D29" s="90"/>
      <c r="E29" s="91"/>
      <c r="F29" s="89"/>
      <c r="G29" s="92"/>
      <c r="H29" s="90"/>
      <c r="I29" s="93"/>
      <c r="J29" s="93"/>
      <c r="K29" s="93"/>
      <c r="L29" s="54">
        <v>3</v>
      </c>
      <c r="M29" s="55">
        <f>O28+$T$9</f>
        <v>0.6091435185185186</v>
      </c>
      <c r="N29" s="56">
        <v>0.6696064814814814</v>
      </c>
      <c r="O29" s="55">
        <v>0.6774537037037037</v>
      </c>
      <c r="P29" s="57">
        <f t="shared" si="0"/>
        <v>0.007847222222222339</v>
      </c>
      <c r="Q29" s="58">
        <f>N29-M29</f>
        <v>0.06046296296296283</v>
      </c>
      <c r="R29" s="59">
        <f>$N$10/Q29/24</f>
        <v>13.782542113323155</v>
      </c>
      <c r="S29" s="94"/>
      <c r="T29" s="95"/>
      <c r="U29" s="96"/>
      <c r="V29" s="97"/>
    </row>
    <row r="30" spans="1:23" ht="30" customHeight="1">
      <c r="A30" s="75" t="s">
        <v>6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6"/>
    </row>
    <row r="31" spans="1:23" s="8" customFormat="1" ht="15.75" customHeight="1">
      <c r="A31" s="76" t="s">
        <v>7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"/>
    </row>
    <row r="32" spans="1:23" s="10" customFormat="1" ht="15.75" customHeight="1">
      <c r="A32" s="77" t="s">
        <v>8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9"/>
    </row>
    <row r="33" spans="1:23" s="12" customFormat="1" ht="18.75" customHeight="1">
      <c r="A33" s="78" t="s">
        <v>72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11"/>
    </row>
    <row r="34" spans="1:22" s="17" customFormat="1" ht="15" customHeight="1">
      <c r="A34" s="13" t="s">
        <v>10</v>
      </c>
      <c r="B34" s="14"/>
      <c r="C34" s="15"/>
      <c r="D34" s="15"/>
      <c r="E34" s="15"/>
      <c r="F34" s="15"/>
      <c r="G34" s="15"/>
      <c r="H34" s="16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79">
        <v>43261</v>
      </c>
      <c r="U34" s="79"/>
      <c r="V34" s="79"/>
    </row>
    <row r="35" spans="1:22" s="23" customFormat="1" ht="15" customHeight="1">
      <c r="A35" s="80" t="s">
        <v>11</v>
      </c>
      <c r="B35" s="81" t="s">
        <v>12</v>
      </c>
      <c r="C35" s="82" t="s">
        <v>13</v>
      </c>
      <c r="D35" s="81" t="s">
        <v>14</v>
      </c>
      <c r="E35" s="82" t="s">
        <v>15</v>
      </c>
      <c r="F35" s="82" t="s">
        <v>16</v>
      </c>
      <c r="G35" s="82" t="s">
        <v>17</v>
      </c>
      <c r="H35" s="82" t="s">
        <v>18</v>
      </c>
      <c r="I35" s="81" t="s">
        <v>19</v>
      </c>
      <c r="J35" s="81" t="s">
        <v>20</v>
      </c>
      <c r="K35" s="81" t="s">
        <v>21</v>
      </c>
      <c r="L35" s="81" t="s">
        <v>22</v>
      </c>
      <c r="M35" s="18" t="s">
        <v>23</v>
      </c>
      <c r="N35" s="19">
        <v>30</v>
      </c>
      <c r="O35" s="20" t="s">
        <v>24</v>
      </c>
      <c r="P35" s="83" t="s">
        <v>25</v>
      </c>
      <c r="Q35" s="83"/>
      <c r="R35" s="20">
        <v>1</v>
      </c>
      <c r="S35" s="21" t="s">
        <v>26</v>
      </c>
      <c r="T35" s="22">
        <v>0.020833333333333332</v>
      </c>
      <c r="U35" s="84" t="s">
        <v>27</v>
      </c>
      <c r="V35" s="85" t="s">
        <v>28</v>
      </c>
    </row>
    <row r="36" spans="1:22" s="23" customFormat="1" ht="15" customHeight="1">
      <c r="A36" s="80"/>
      <c r="B36" s="81"/>
      <c r="C36" s="82"/>
      <c r="D36" s="81"/>
      <c r="E36" s="82"/>
      <c r="F36" s="82"/>
      <c r="G36" s="82"/>
      <c r="H36" s="82"/>
      <c r="I36" s="81"/>
      <c r="J36" s="81"/>
      <c r="K36" s="81"/>
      <c r="L36" s="81"/>
      <c r="M36" s="24" t="s">
        <v>29</v>
      </c>
      <c r="N36" s="25">
        <v>30</v>
      </c>
      <c r="O36" s="26" t="s">
        <v>24</v>
      </c>
      <c r="P36" s="86" t="s">
        <v>30</v>
      </c>
      <c r="Q36" s="86"/>
      <c r="R36" s="26">
        <v>2</v>
      </c>
      <c r="S36" s="27" t="s">
        <v>26</v>
      </c>
      <c r="T36" s="28">
        <v>0.027777777777777776</v>
      </c>
      <c r="U36" s="84"/>
      <c r="V36" s="85"/>
    </row>
    <row r="37" spans="1:22" s="23" customFormat="1" ht="15" customHeight="1">
      <c r="A37" s="80"/>
      <c r="B37" s="81"/>
      <c r="C37" s="82"/>
      <c r="D37" s="81"/>
      <c r="E37" s="82"/>
      <c r="F37" s="82"/>
      <c r="G37" s="82"/>
      <c r="H37" s="82"/>
      <c r="I37" s="81"/>
      <c r="J37" s="81"/>
      <c r="K37" s="81"/>
      <c r="L37" s="81"/>
      <c r="M37" s="29" t="s">
        <v>31</v>
      </c>
      <c r="N37" s="30">
        <v>20</v>
      </c>
      <c r="O37" s="31" t="s">
        <v>24</v>
      </c>
      <c r="P37" s="32"/>
      <c r="Q37" s="32"/>
      <c r="R37" s="31"/>
      <c r="S37" s="33"/>
      <c r="T37" s="34"/>
      <c r="U37" s="84"/>
      <c r="V37" s="85"/>
    </row>
    <row r="38" spans="1:22" s="23" customFormat="1" ht="48" customHeight="1">
      <c r="A38" s="80"/>
      <c r="B38" s="81"/>
      <c r="C38" s="82"/>
      <c r="D38" s="81"/>
      <c r="E38" s="82"/>
      <c r="F38" s="82"/>
      <c r="G38" s="82"/>
      <c r="H38" s="82"/>
      <c r="I38" s="81"/>
      <c r="J38" s="81"/>
      <c r="K38" s="81"/>
      <c r="L38" s="81"/>
      <c r="M38" s="35" t="s">
        <v>32</v>
      </c>
      <c r="N38" s="36" t="s">
        <v>33</v>
      </c>
      <c r="O38" s="37" t="s">
        <v>34</v>
      </c>
      <c r="P38" s="37" t="s">
        <v>35</v>
      </c>
      <c r="Q38" s="37" t="s">
        <v>36</v>
      </c>
      <c r="R38" s="38" t="s">
        <v>37</v>
      </c>
      <c r="S38" s="38" t="s">
        <v>38</v>
      </c>
      <c r="T38" s="39" t="s">
        <v>39</v>
      </c>
      <c r="U38" s="84"/>
      <c r="V38" s="85"/>
    </row>
    <row r="39" spans="1:22" s="47" customFormat="1" ht="15" customHeight="1">
      <c r="A39" s="87">
        <v>1</v>
      </c>
      <c r="B39" s="88">
        <v>112</v>
      </c>
      <c r="C39" s="89" t="s">
        <v>73</v>
      </c>
      <c r="D39" s="93" t="s">
        <v>41</v>
      </c>
      <c r="E39" s="91">
        <v>10107930</v>
      </c>
      <c r="F39" s="89" t="s">
        <v>74</v>
      </c>
      <c r="G39" s="92" t="s">
        <v>75</v>
      </c>
      <c r="H39" s="90"/>
      <c r="I39" s="93" t="s">
        <v>50</v>
      </c>
      <c r="J39" s="93" t="s">
        <v>41</v>
      </c>
      <c r="K39" s="93" t="s">
        <v>51</v>
      </c>
      <c r="L39" s="40">
        <v>1</v>
      </c>
      <c r="M39" s="41">
        <v>0.3680555555555556</v>
      </c>
      <c r="N39" s="42">
        <v>0.43755787037037036</v>
      </c>
      <c r="O39" s="43">
        <v>0.44202546296296297</v>
      </c>
      <c r="P39" s="44">
        <f aca="true" t="shared" si="1" ref="P39:P44">O39-N39</f>
        <v>0.004467592592592606</v>
      </c>
      <c r="Q39" s="45">
        <f>O39-M39</f>
        <v>0.07396990740740739</v>
      </c>
      <c r="R39" s="46">
        <f>$N$8/Q39/24</f>
        <v>16.8987638867157</v>
      </c>
      <c r="S39" s="94">
        <f>SUM($N$8:$N$10)/T39/24</f>
        <v>17.11331629924535</v>
      </c>
      <c r="T39" s="95">
        <f>SUM(Q39:Q41)</f>
        <v>0.1947800925925926</v>
      </c>
      <c r="U39" s="96"/>
      <c r="V39" s="97" t="s">
        <v>46</v>
      </c>
    </row>
    <row r="40" spans="1:22" s="47" customFormat="1" ht="15" customHeight="1">
      <c r="A40" s="87"/>
      <c r="B40" s="88"/>
      <c r="C40" s="89"/>
      <c r="D40" s="93"/>
      <c r="E40" s="91"/>
      <c r="F40" s="89"/>
      <c r="G40" s="92"/>
      <c r="H40" s="90"/>
      <c r="I40" s="93"/>
      <c r="J40" s="93"/>
      <c r="K40" s="93"/>
      <c r="L40" s="48">
        <v>2</v>
      </c>
      <c r="M40" s="49">
        <f>O39+$T$8</f>
        <v>0.4628587962962963</v>
      </c>
      <c r="N40" s="50">
        <v>0.5316203703703704</v>
      </c>
      <c r="O40" s="49">
        <v>0.5366898148148148</v>
      </c>
      <c r="P40" s="51">
        <f t="shared" si="1"/>
        <v>0.00506944444444446</v>
      </c>
      <c r="Q40" s="52">
        <f>O40-M40</f>
        <v>0.07383101851851853</v>
      </c>
      <c r="R40" s="53">
        <f>$N$9/Q40/24</f>
        <v>16.930553378272453</v>
      </c>
      <c r="S40" s="94"/>
      <c r="T40" s="95"/>
      <c r="U40" s="96"/>
      <c r="V40" s="97"/>
    </row>
    <row r="41" spans="1:22" s="47" customFormat="1" ht="15" customHeight="1">
      <c r="A41" s="87"/>
      <c r="B41" s="88"/>
      <c r="C41" s="89"/>
      <c r="D41" s="93"/>
      <c r="E41" s="91"/>
      <c r="F41" s="89"/>
      <c r="G41" s="92"/>
      <c r="H41" s="90"/>
      <c r="I41" s="93"/>
      <c r="J41" s="93"/>
      <c r="K41" s="93"/>
      <c r="L41" s="54">
        <v>3</v>
      </c>
      <c r="M41" s="55">
        <f>O40+$T$9</f>
        <v>0.5644675925925926</v>
      </c>
      <c r="N41" s="56">
        <v>0.6114467592592593</v>
      </c>
      <c r="O41" s="55">
        <v>0.6204398148148148</v>
      </c>
      <c r="P41" s="57">
        <f t="shared" si="1"/>
        <v>0.008993055555555518</v>
      </c>
      <c r="Q41" s="58">
        <f>N41-M41</f>
        <v>0.04697916666666668</v>
      </c>
      <c r="R41" s="59">
        <f>$N$10/Q41/24</f>
        <v>17.73835920177383</v>
      </c>
      <c r="S41" s="94"/>
      <c r="T41" s="95"/>
      <c r="U41" s="96"/>
      <c r="V41" s="97"/>
    </row>
    <row r="42" spans="1:22" s="47" customFormat="1" ht="15" customHeight="1">
      <c r="A42" s="87">
        <v>2</v>
      </c>
      <c r="B42" s="88">
        <v>110</v>
      </c>
      <c r="C42" s="89" t="s">
        <v>76</v>
      </c>
      <c r="D42" s="93" t="s">
        <v>41</v>
      </c>
      <c r="E42" s="91">
        <v>10150270</v>
      </c>
      <c r="F42" s="89" t="s">
        <v>77</v>
      </c>
      <c r="G42" s="92" t="s">
        <v>78</v>
      </c>
      <c r="H42" s="90"/>
      <c r="I42" s="93" t="s">
        <v>79</v>
      </c>
      <c r="J42" s="93" t="s">
        <v>41</v>
      </c>
      <c r="K42" s="93" t="s">
        <v>45</v>
      </c>
      <c r="L42" s="40">
        <v>1</v>
      </c>
      <c r="M42" s="41">
        <v>0.3680555555555556</v>
      </c>
      <c r="N42" s="42">
        <v>0.45848379629629626</v>
      </c>
      <c r="O42" s="43">
        <v>0.4592013888888889</v>
      </c>
      <c r="P42" s="44">
        <f t="shared" si="1"/>
        <v>0.0007175925925926308</v>
      </c>
      <c r="Q42" s="45">
        <f>O42-M42</f>
        <v>0.09114583333333331</v>
      </c>
      <c r="R42" s="46">
        <f>$N$8/Q42/24</f>
        <v>13.714285714285717</v>
      </c>
      <c r="S42" s="94">
        <f>SUM($N$8:$N$10)/T42/24</f>
        <v>14.1718334809566</v>
      </c>
      <c r="T42" s="95">
        <f>SUM(Q42:Q44)</f>
        <v>0.2352083333333333</v>
      </c>
      <c r="U42" s="96"/>
      <c r="V42" s="97" t="s">
        <v>71</v>
      </c>
    </row>
    <row r="43" spans="1:22" s="47" customFormat="1" ht="15" customHeight="1">
      <c r="A43" s="87"/>
      <c r="B43" s="88"/>
      <c r="C43" s="89"/>
      <c r="D43" s="93"/>
      <c r="E43" s="91"/>
      <c r="F43" s="89"/>
      <c r="G43" s="92"/>
      <c r="H43" s="90"/>
      <c r="I43" s="93"/>
      <c r="J43" s="93"/>
      <c r="K43" s="93"/>
      <c r="L43" s="48">
        <v>2</v>
      </c>
      <c r="M43" s="49">
        <f>O42+$T$8</f>
        <v>0.4800347222222222</v>
      </c>
      <c r="N43" s="50">
        <v>0.567662037037037</v>
      </c>
      <c r="O43" s="49">
        <v>0.5688310185185185</v>
      </c>
      <c r="P43" s="51">
        <f t="shared" si="1"/>
        <v>0.0011689814814814792</v>
      </c>
      <c r="Q43" s="52">
        <f>O43-M43</f>
        <v>0.08879629629629626</v>
      </c>
      <c r="R43" s="53">
        <f>$N$9/Q43/24</f>
        <v>14.077163712200212</v>
      </c>
      <c r="S43" s="94"/>
      <c r="T43" s="95"/>
      <c r="U43" s="96"/>
      <c r="V43" s="97"/>
    </row>
    <row r="44" spans="1:22" s="47" customFormat="1" ht="15" customHeight="1">
      <c r="A44" s="87"/>
      <c r="B44" s="88"/>
      <c r="C44" s="89"/>
      <c r="D44" s="93"/>
      <c r="E44" s="91"/>
      <c r="F44" s="89"/>
      <c r="G44" s="92"/>
      <c r="H44" s="90"/>
      <c r="I44" s="93"/>
      <c r="J44" s="93"/>
      <c r="K44" s="93"/>
      <c r="L44" s="54">
        <v>3</v>
      </c>
      <c r="M44" s="55">
        <f>O43+$T$9</f>
        <v>0.5966087962962963</v>
      </c>
      <c r="N44" s="56">
        <v>0.651875</v>
      </c>
      <c r="O44" s="55">
        <v>0.6603587962962963</v>
      </c>
      <c r="P44" s="57">
        <f t="shared" si="1"/>
        <v>0.008483796296296364</v>
      </c>
      <c r="Q44" s="58">
        <f>N44-M44</f>
        <v>0.05526620370370372</v>
      </c>
      <c r="R44" s="59">
        <f>$N$10/Q44/24</f>
        <v>15.078534031413609</v>
      </c>
      <c r="S44" s="94"/>
      <c r="T44" s="95"/>
      <c r="U44" s="96"/>
      <c r="V44" s="97"/>
    </row>
    <row r="45" spans="1:22" s="47" customFormat="1" ht="12.75" customHeight="1">
      <c r="A45" s="60"/>
      <c r="B45" s="61"/>
      <c r="C45" s="62"/>
      <c r="D45" s="63"/>
      <c r="E45" s="64"/>
      <c r="F45" s="62"/>
      <c r="G45" s="65"/>
      <c r="H45" s="63"/>
      <c r="I45" s="66"/>
      <c r="J45" s="66"/>
      <c r="K45" s="66"/>
      <c r="L45" s="67"/>
      <c r="M45" s="68"/>
      <c r="N45" s="69"/>
      <c r="O45" s="68"/>
      <c r="P45" s="68"/>
      <c r="Q45" s="70"/>
      <c r="R45" s="71"/>
      <c r="S45" s="71"/>
      <c r="T45" s="72"/>
      <c r="U45" s="72"/>
      <c r="V45" s="73"/>
    </row>
    <row r="46" spans="3:7" ht="21.75" customHeight="1">
      <c r="C46" s="74" t="s">
        <v>80</v>
      </c>
      <c r="G46" s="1" t="s">
        <v>81</v>
      </c>
    </row>
  </sheetData>
  <sheetProtection selectLockedCells="1" selectUnlockedCells="1"/>
  <mergeCells count="162">
    <mergeCell ref="J42:J44"/>
    <mergeCell ref="K42:K44"/>
    <mergeCell ref="S42:S44"/>
    <mergeCell ref="T42:T44"/>
    <mergeCell ref="U42:U44"/>
    <mergeCell ref="V42:V44"/>
    <mergeCell ref="V39:V41"/>
    <mergeCell ref="A42:A44"/>
    <mergeCell ref="B42:B44"/>
    <mergeCell ref="C42:C44"/>
    <mergeCell ref="D42:D44"/>
    <mergeCell ref="E42:E44"/>
    <mergeCell ref="F42:F44"/>
    <mergeCell ref="G42:G44"/>
    <mergeCell ref="H42:H44"/>
    <mergeCell ref="I42:I44"/>
    <mergeCell ref="I39:I41"/>
    <mergeCell ref="J39:J41"/>
    <mergeCell ref="K39:K41"/>
    <mergeCell ref="S39:S41"/>
    <mergeCell ref="T39:T41"/>
    <mergeCell ref="U39:U41"/>
    <mergeCell ref="V35:V38"/>
    <mergeCell ref="P36:Q36"/>
    <mergeCell ref="A39:A41"/>
    <mergeCell ref="B39:B41"/>
    <mergeCell ref="C39:C41"/>
    <mergeCell ref="D39:D41"/>
    <mergeCell ref="E39:E41"/>
    <mergeCell ref="F39:F41"/>
    <mergeCell ref="G39:G41"/>
    <mergeCell ref="H39:H41"/>
    <mergeCell ref="I35:I38"/>
    <mergeCell ref="J35:J38"/>
    <mergeCell ref="K35:K38"/>
    <mergeCell ref="L35:L38"/>
    <mergeCell ref="P35:Q35"/>
    <mergeCell ref="U35:U38"/>
    <mergeCell ref="A33:V33"/>
    <mergeCell ref="T34:V34"/>
    <mergeCell ref="A35:A38"/>
    <mergeCell ref="B35:B38"/>
    <mergeCell ref="C35:C38"/>
    <mergeCell ref="D35:D38"/>
    <mergeCell ref="E35:E38"/>
    <mergeCell ref="F35:F38"/>
    <mergeCell ref="G35:G38"/>
    <mergeCell ref="H35:H38"/>
    <mergeCell ref="T27:T29"/>
    <mergeCell ref="U27:U29"/>
    <mergeCell ref="V27:V29"/>
    <mergeCell ref="A30:V30"/>
    <mergeCell ref="A31:V31"/>
    <mergeCell ref="A32:V32"/>
    <mergeCell ref="G27:G29"/>
    <mergeCell ref="H27:H29"/>
    <mergeCell ref="I27:I29"/>
    <mergeCell ref="J27:J29"/>
    <mergeCell ref="K27:K29"/>
    <mergeCell ref="S27:S29"/>
    <mergeCell ref="A27:A29"/>
    <mergeCell ref="B27:B29"/>
    <mergeCell ref="C27:C29"/>
    <mergeCell ref="D27:D29"/>
    <mergeCell ref="E27:E29"/>
    <mergeCell ref="F27:F29"/>
    <mergeCell ref="J24:J26"/>
    <mergeCell ref="K24:K26"/>
    <mergeCell ref="S24:S26"/>
    <mergeCell ref="T24:T26"/>
    <mergeCell ref="U24:U26"/>
    <mergeCell ref="V24:V26"/>
    <mergeCell ref="V21:V23"/>
    <mergeCell ref="A24:A26"/>
    <mergeCell ref="B24:B26"/>
    <mergeCell ref="C24:C26"/>
    <mergeCell ref="D24:D26"/>
    <mergeCell ref="E24:E26"/>
    <mergeCell ref="F24:F26"/>
    <mergeCell ref="G24:G26"/>
    <mergeCell ref="H24:H26"/>
    <mergeCell ref="I24:I26"/>
    <mergeCell ref="I21:I23"/>
    <mergeCell ref="J21:J23"/>
    <mergeCell ref="K21:K23"/>
    <mergeCell ref="S21:S23"/>
    <mergeCell ref="T21:T23"/>
    <mergeCell ref="U21:U23"/>
    <mergeCell ref="U18:U20"/>
    <mergeCell ref="V18:V20"/>
    <mergeCell ref="A21:A23"/>
    <mergeCell ref="B21:B23"/>
    <mergeCell ref="C21:C23"/>
    <mergeCell ref="D21:D23"/>
    <mergeCell ref="E21:E23"/>
    <mergeCell ref="F21:F23"/>
    <mergeCell ref="G21:G23"/>
    <mergeCell ref="H21:H23"/>
    <mergeCell ref="H18:H20"/>
    <mergeCell ref="I18:I20"/>
    <mergeCell ref="J18:J20"/>
    <mergeCell ref="K18:K20"/>
    <mergeCell ref="S18:S20"/>
    <mergeCell ref="T18:T20"/>
    <mergeCell ref="T15:T17"/>
    <mergeCell ref="U15:U17"/>
    <mergeCell ref="V15:V17"/>
    <mergeCell ref="A18:A20"/>
    <mergeCell ref="B18:B20"/>
    <mergeCell ref="C18:C20"/>
    <mergeCell ref="D18:D20"/>
    <mergeCell ref="E18:E20"/>
    <mergeCell ref="F18:F20"/>
    <mergeCell ref="G18:G20"/>
    <mergeCell ref="G15:G17"/>
    <mergeCell ref="H15:H17"/>
    <mergeCell ref="I15:I17"/>
    <mergeCell ref="J15:J17"/>
    <mergeCell ref="K15:K17"/>
    <mergeCell ref="S15:S17"/>
    <mergeCell ref="S12:S14"/>
    <mergeCell ref="T12:T14"/>
    <mergeCell ref="U12:U14"/>
    <mergeCell ref="V12:V14"/>
    <mergeCell ref="A15:A17"/>
    <mergeCell ref="B15:B17"/>
    <mergeCell ref="C15:C17"/>
    <mergeCell ref="D15:D17"/>
    <mergeCell ref="E15:E17"/>
    <mergeCell ref="F15:F17"/>
    <mergeCell ref="F12:F14"/>
    <mergeCell ref="G12:G14"/>
    <mergeCell ref="H12:H14"/>
    <mergeCell ref="I12:I14"/>
    <mergeCell ref="J12:J14"/>
    <mergeCell ref="K12:K14"/>
    <mergeCell ref="L8:L11"/>
    <mergeCell ref="P8:Q8"/>
    <mergeCell ref="U8:U11"/>
    <mergeCell ref="V8:V11"/>
    <mergeCell ref="P9:Q9"/>
    <mergeCell ref="A12:A14"/>
    <mergeCell ref="B12:B14"/>
    <mergeCell ref="C12:C14"/>
    <mergeCell ref="D12:D14"/>
    <mergeCell ref="E12:E14"/>
    <mergeCell ref="F8:F11"/>
    <mergeCell ref="G8:G11"/>
    <mergeCell ref="H8:H11"/>
    <mergeCell ref="I8:I11"/>
    <mergeCell ref="J8:J11"/>
    <mergeCell ref="K8:K11"/>
    <mergeCell ref="A3:V3"/>
    <mergeCell ref="A4:V4"/>
    <mergeCell ref="A5:V5"/>
    <mergeCell ref="A6:V6"/>
    <mergeCell ref="T7:V7"/>
    <mergeCell ref="A8:A11"/>
    <mergeCell ref="B8:B11"/>
    <mergeCell ref="C8:C11"/>
    <mergeCell ref="D8:D11"/>
    <mergeCell ref="E8:E11"/>
  </mergeCells>
  <conditionalFormatting sqref="P18:P19">
    <cfRule type="cellIs" priority="1" dxfId="0" operator="greaterThan" stopIfTrue="1">
      <formula>0.0138888888888889</formula>
    </cfRule>
  </conditionalFormatting>
  <conditionalFormatting sqref="P12:P17 P20:P29 P39:P44">
    <cfRule type="cellIs" priority="2" dxfId="0" operator="greaterThan" stopIfTrue="1">
      <formula>0.0208333333333333</formula>
    </cfRule>
  </conditionalFormatting>
  <printOptions horizontalCentered="1"/>
  <pageMargins left="0.2361111111111111" right="0.2361111111111111" top="0" bottom="0" header="0" footer="0.5118055555555555"/>
  <pageSetup fitToHeight="0" fitToWidth="1" horizontalDpi="300" verticalDpi="300" orientation="landscape" paperSize="9"/>
  <headerFooter alignWithMargins="0">
    <oddHeader>&amp;C&amp;"Calibri,Обычный"&amp;11© Комитет по ДКП ФКСР, 2015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Лысенко Людмила Сергеевна</cp:lastModifiedBy>
  <dcterms:modified xsi:type="dcterms:W3CDTF">2018-06-11T08:01:52Z</dcterms:modified>
  <cp:category/>
  <cp:version/>
  <cp:contentType/>
  <cp:contentStatus/>
</cp:coreProperties>
</file>